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65488" windowWidth="14940" windowHeight="9156" activeTab="0"/>
  </bookViews>
  <sheets>
    <sheet name="2019-2020 Zonal Scaling Factors" sheetId="1" r:id="rId1"/>
  </sheets>
  <definedNames>
    <definedName name="_xlnm.Print_Area" localSheetId="0">'2019-2020 Zonal Scaling Factors'!#REF!</definedName>
  </definedNames>
  <calcPr fullCalcOnLoad="1"/>
</workbook>
</file>

<file path=xl/sharedStrings.xml><?xml version="1.0" encoding="utf-8"?>
<sst xmlns="http://schemas.openxmlformats.org/spreadsheetml/2006/main" count="26" uniqueCount="26">
  <si>
    <t>APS</t>
  </si>
  <si>
    <t>DPL</t>
  </si>
  <si>
    <t>AE</t>
  </si>
  <si>
    <t>BGE</t>
  </si>
  <si>
    <t>DLCO</t>
  </si>
  <si>
    <t>JCPL</t>
  </si>
  <si>
    <t>PECO</t>
  </si>
  <si>
    <t>PEPCO</t>
  </si>
  <si>
    <t>PS</t>
  </si>
  <si>
    <t>COMED</t>
  </si>
  <si>
    <t>DAYTON</t>
  </si>
  <si>
    <t>DOM</t>
  </si>
  <si>
    <t>METED</t>
  </si>
  <si>
    <t>PENLC</t>
  </si>
  <si>
    <t>RECO</t>
  </si>
  <si>
    <t>ATSI</t>
  </si>
  <si>
    <t>AEP</t>
  </si>
  <si>
    <t>DEOK</t>
  </si>
  <si>
    <t>EKPC</t>
  </si>
  <si>
    <t>Zone</t>
  </si>
  <si>
    <t>RTO Total</t>
  </si>
  <si>
    <t>Zonal Scaling Factor = (2) / (1)</t>
  </si>
  <si>
    <t>PPL (incl. UGI)</t>
  </si>
  <si>
    <t>2019-2020 Zonal Scaling Factors for Use in PRD Plan Preparation</t>
  </si>
  <si>
    <t>2015 Zonal Weather Normalized Coincident Peak Load, MW (1)</t>
  </si>
  <si>
    <t>Preliminary 2019 Zonal Peak Load Forecast (2016 Load Report), MW (2)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</si>
</sst>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"/>
    <numFmt numFmtId="173" formatCode="&quot;$&quot;#,##0.00"/>
    <numFmt numFmtId="174" formatCode="#,##0.0"/>
    <numFmt numFmtId="175" formatCode="0.00000"/>
    <numFmt numFmtId="176" formatCode="&quot;$&quot;#,##0"/>
    <numFmt numFmtId="177" formatCode="#,##0.0000"/>
    <numFmt numFmtId="178" formatCode="[$-409]dddd\,\ mmmm\ dd\,\ yyyy"/>
    <numFmt numFmtId="179" formatCode="[$-409]h:mm:ss\ AM/PM"/>
    <numFmt numFmtId="180" formatCode="&quot;$&quot;#,##0.0"/>
    <numFmt numFmtId="181" formatCode="_(* #,##0.0_);_(* \(#,##0.0\);_(* &quot;-&quot;?_);_(@_)"/>
    <numFmt numFmtId="182" formatCode="_(* #,##0.0_);_(* \(#,##0.0\);_(* &quot;-&quot;??_);_(@_)"/>
    <numFmt numFmtId="183" formatCode="_(* #,##0.00000_);_(* \(#,##0.00000\);_(* &quot;-&quot;??_);_(@_)"/>
    <numFmt numFmtId="184" formatCode="_(* #,##0.0000_);_(* \(#,##0.0000\);_(* &quot;-&quot;????_);_(@_)"/>
    <numFmt numFmtId="185" formatCode="#,##0.000"/>
    <numFmt numFmtId="186" formatCode="0.0000000"/>
    <numFmt numFmtId="187" formatCode="0.000000"/>
    <numFmt numFmtId="188" formatCode="&quot;$&quot;#,##0.0_);[Red]\(&quot;$&quot;#,##0.0\)"/>
    <numFmt numFmtId="189" formatCode="&quot;$&quot;#,##0.000_);[Red]\(&quot;$&quot;#,##0.000\)"/>
    <numFmt numFmtId="190" formatCode="_(* #,##0.00000_);_(* \(#,##0.00000\);_(* &quot;-&quot;?????_);_(@_)"/>
    <numFmt numFmtId="191" formatCode="_(* #,##0_);_(* \(#,##0\);_(* &quot;-&quot;??_);_(@_)"/>
    <numFmt numFmtId="192" formatCode="0.000%"/>
    <numFmt numFmtId="193" formatCode="_(* #,##0.000_);_(* \(#,##0.000\);_(* &quot;-&quot;??_);_(@_)"/>
    <numFmt numFmtId="194" formatCode="_(* #,##0.0000_);_(* \(#,##0.0000\);_(* &quot;-&quot;??_);_(@_)"/>
    <numFmt numFmtId="195" formatCode="_(* #,##0.000000_);_(* \(#,##0.000000\);_(* &quot;-&quot;??_);_(@_)"/>
    <numFmt numFmtId="196" formatCode="m/d/yy\ h:mm;@"/>
    <numFmt numFmtId="197" formatCode="m/d/yy\ hhmm;@"/>
    <numFmt numFmtId="198" formatCode="_(* #,##0.0000000_);_(* \(#,##0.0000000\);_(* &quot;-&quot;??_);_(@_)"/>
    <numFmt numFmtId="199" formatCode="0.0000000000000000"/>
    <numFmt numFmtId="200" formatCode="0.00000000000000000"/>
    <numFmt numFmtId="201" formatCode="0.00000000000000000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 wrapText="1"/>
    </xf>
    <xf numFmtId="175" fontId="7" fillId="0" borderId="10" xfId="6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3" fontId="7" fillId="0" borderId="10" xfId="6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3" fontId="7" fillId="0" borderId="10" xfId="61" applyNumberFormat="1" applyFont="1" applyFill="1" applyBorder="1" applyAlignment="1">
      <alignment horizontal="center" vertical="center"/>
    </xf>
    <xf numFmtId="3" fontId="6" fillId="0" borderId="10" xfId="61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SheetLayoutView="75" workbookViewId="0" topLeftCell="A1">
      <selection activeCell="A1" sqref="A1:D1"/>
    </sheetView>
  </sheetViews>
  <sheetFormatPr defaultColWidth="30.7109375" defaultRowHeight="12.75"/>
  <cols>
    <col min="1" max="1" width="21.00390625" style="0" customWidth="1"/>
    <col min="2" max="4" width="25.7109375" style="0" customWidth="1"/>
  </cols>
  <sheetData>
    <row r="1" spans="1:4" ht="17.25">
      <c r="A1" s="13" t="s">
        <v>23</v>
      </c>
      <c r="B1" s="13"/>
      <c r="C1" s="13"/>
      <c r="D1" s="13"/>
    </row>
    <row r="2" spans="1:4" s="2" customFormat="1" ht="84.75" customHeight="1">
      <c r="A2" s="6" t="s">
        <v>19</v>
      </c>
      <c r="B2" s="5" t="s">
        <v>24</v>
      </c>
      <c r="C2" s="5" t="s">
        <v>25</v>
      </c>
      <c r="D2" s="5" t="s">
        <v>21</v>
      </c>
    </row>
    <row r="3" spans="1:4" s="1" customFormat="1" ht="19.5" customHeight="1">
      <c r="A3" s="4" t="s">
        <v>2</v>
      </c>
      <c r="B3" s="8">
        <v>2450</v>
      </c>
      <c r="C3" s="8">
        <v>2445</v>
      </c>
      <c r="D3" s="3">
        <f>C3/B3</f>
        <v>0.9979591836734694</v>
      </c>
    </row>
    <row r="4" spans="1:4" s="1" customFormat="1" ht="19.5" customHeight="1">
      <c r="A4" s="7" t="s">
        <v>16</v>
      </c>
      <c r="B4" s="10">
        <v>22290</v>
      </c>
      <c r="C4" s="10">
        <v>22901</v>
      </c>
      <c r="D4" s="3">
        <f aca="true" t="shared" si="0" ref="D4:D13">C4/B4</f>
        <v>1.0274113952445043</v>
      </c>
    </row>
    <row r="5" spans="1:4" s="1" customFormat="1" ht="19.5" customHeight="1">
      <c r="A5" s="7" t="s">
        <v>0</v>
      </c>
      <c r="B5" s="10">
        <v>8350</v>
      </c>
      <c r="C5" s="10">
        <v>8891</v>
      </c>
      <c r="D5" s="3">
        <f t="shared" si="0"/>
        <v>1.0647904191616766</v>
      </c>
    </row>
    <row r="6" spans="1:4" s="1" customFormat="1" ht="19.5" customHeight="1">
      <c r="A6" s="7" t="s">
        <v>15</v>
      </c>
      <c r="B6" s="10">
        <v>12640</v>
      </c>
      <c r="C6" s="10">
        <v>12617</v>
      </c>
      <c r="D6" s="3">
        <f t="shared" si="0"/>
        <v>0.9981803797468355</v>
      </c>
    </row>
    <row r="7" spans="1:4" s="1" customFormat="1" ht="19.5" customHeight="1">
      <c r="A7" s="4" t="s">
        <v>3</v>
      </c>
      <c r="B7" s="8">
        <v>6490</v>
      </c>
      <c r="C7" s="10">
        <v>6758</v>
      </c>
      <c r="D7" s="3">
        <f t="shared" si="0"/>
        <v>1.0412942989214176</v>
      </c>
    </row>
    <row r="8" spans="1:4" s="1" customFormat="1" ht="19.5" customHeight="1">
      <c r="A8" s="4" t="s">
        <v>9</v>
      </c>
      <c r="B8" s="8">
        <v>20900</v>
      </c>
      <c r="C8" s="8">
        <v>21855</v>
      </c>
      <c r="D8" s="3">
        <f t="shared" si="0"/>
        <v>1.0456937799043062</v>
      </c>
    </row>
    <row r="9" spans="1:4" s="1" customFormat="1" ht="19.5" customHeight="1">
      <c r="A9" s="4" t="s">
        <v>10</v>
      </c>
      <c r="B9" s="8">
        <v>3170</v>
      </c>
      <c r="C9" s="8">
        <v>3344</v>
      </c>
      <c r="D9" s="3">
        <f t="shared" si="0"/>
        <v>1.0548895899053627</v>
      </c>
    </row>
    <row r="10" spans="1:4" s="1" customFormat="1" ht="19.5" customHeight="1">
      <c r="A10" s="4" t="s">
        <v>17</v>
      </c>
      <c r="B10" s="8">
        <v>5080</v>
      </c>
      <c r="C10" s="8">
        <v>5374</v>
      </c>
      <c r="D10" s="3">
        <f>C10/B10</f>
        <v>1.0578740157480315</v>
      </c>
    </row>
    <row r="11" spans="1:4" s="1" customFormat="1" ht="19.5" customHeight="1">
      <c r="A11" s="4" t="s">
        <v>4</v>
      </c>
      <c r="B11" s="8">
        <v>2780</v>
      </c>
      <c r="C11" s="8">
        <v>2827</v>
      </c>
      <c r="D11" s="3">
        <f t="shared" si="0"/>
        <v>1.016906474820144</v>
      </c>
    </row>
    <row r="12" spans="1:4" s="1" customFormat="1" ht="19.5" customHeight="1">
      <c r="A12" s="4" t="s">
        <v>11</v>
      </c>
      <c r="B12" s="8">
        <v>18350</v>
      </c>
      <c r="C12" s="8">
        <v>20104</v>
      </c>
      <c r="D12" s="3">
        <f t="shared" si="0"/>
        <v>1.0955858310626703</v>
      </c>
    </row>
    <row r="13" spans="1:4" s="1" customFormat="1" ht="19.5" customHeight="1">
      <c r="A13" s="4" t="s">
        <v>1</v>
      </c>
      <c r="B13" s="8">
        <v>3750</v>
      </c>
      <c r="C13" s="8">
        <v>3916</v>
      </c>
      <c r="D13" s="3">
        <f t="shared" si="0"/>
        <v>1.0442666666666667</v>
      </c>
    </row>
    <row r="14" spans="1:4" s="1" customFormat="1" ht="19.5" customHeight="1">
      <c r="A14" s="4" t="s">
        <v>18</v>
      </c>
      <c r="B14" s="8">
        <v>1830</v>
      </c>
      <c r="C14" s="8">
        <v>1906</v>
      </c>
      <c r="D14" s="3">
        <f>C14/B14</f>
        <v>1.0415300546448087</v>
      </c>
    </row>
    <row r="15" spans="1:4" s="1" customFormat="1" ht="19.5" customHeight="1">
      <c r="A15" s="4" t="s">
        <v>5</v>
      </c>
      <c r="B15" s="8">
        <v>5740</v>
      </c>
      <c r="C15" s="8">
        <v>5891</v>
      </c>
      <c r="D15" s="3">
        <f aca="true" t="shared" si="1" ref="D15:D21">C15/B15</f>
        <v>1.0263066202090592</v>
      </c>
    </row>
    <row r="16" spans="1:4" s="1" customFormat="1" ht="19.5" customHeight="1">
      <c r="A16" s="4" t="s">
        <v>12</v>
      </c>
      <c r="B16" s="8">
        <v>2800</v>
      </c>
      <c r="C16" s="8">
        <v>2937</v>
      </c>
      <c r="D16" s="3">
        <f t="shared" si="1"/>
        <v>1.0489285714285714</v>
      </c>
    </row>
    <row r="17" spans="1:4" s="1" customFormat="1" ht="19.5" customHeight="1">
      <c r="A17" s="4" t="s">
        <v>6</v>
      </c>
      <c r="B17" s="8">
        <v>8060</v>
      </c>
      <c r="C17" s="8">
        <v>8497</v>
      </c>
      <c r="D17" s="3">
        <f t="shared" si="1"/>
        <v>1.0542183622828785</v>
      </c>
    </row>
    <row r="18" spans="1:4" s="1" customFormat="1" ht="19.5" customHeight="1">
      <c r="A18" s="4" t="s">
        <v>13</v>
      </c>
      <c r="B18" s="8">
        <v>2870</v>
      </c>
      <c r="C18" s="8">
        <v>2779</v>
      </c>
      <c r="D18" s="3">
        <f t="shared" si="1"/>
        <v>0.9682926829268292</v>
      </c>
    </row>
    <row r="19" spans="1:4" s="1" customFormat="1" ht="19.5" customHeight="1">
      <c r="A19" s="4" t="s">
        <v>7</v>
      </c>
      <c r="B19" s="8">
        <v>5910</v>
      </c>
      <c r="C19" s="8">
        <v>6387</v>
      </c>
      <c r="D19" s="3">
        <f t="shared" si="1"/>
        <v>1.0807106598984773</v>
      </c>
    </row>
    <row r="20" spans="1:4" s="1" customFormat="1" ht="19.5" customHeight="1">
      <c r="A20" s="4" t="s">
        <v>22</v>
      </c>
      <c r="B20" s="8">
        <f>6770+190</f>
        <v>6960</v>
      </c>
      <c r="C20" s="8">
        <f>7083+183</f>
        <v>7266</v>
      </c>
      <c r="D20" s="3">
        <f t="shared" si="1"/>
        <v>1.0439655172413793</v>
      </c>
    </row>
    <row r="21" spans="1:4" s="1" customFormat="1" ht="19.5" customHeight="1">
      <c r="A21" s="4" t="s">
        <v>8</v>
      </c>
      <c r="B21" s="8">
        <v>9490</v>
      </c>
      <c r="C21" s="8">
        <v>9868</v>
      </c>
      <c r="D21" s="3">
        <f t="shared" si="1"/>
        <v>1.039831401475237</v>
      </c>
    </row>
    <row r="22" spans="1:4" s="1" customFormat="1" ht="19.5" customHeight="1">
      <c r="A22" s="4" t="s">
        <v>14</v>
      </c>
      <c r="B22" s="8">
        <v>385</v>
      </c>
      <c r="C22" s="8">
        <v>393</v>
      </c>
      <c r="D22" s="3">
        <f>C22/B22</f>
        <v>1.0207792207792208</v>
      </c>
    </row>
    <row r="23" spans="1:4" ht="15">
      <c r="A23" s="9" t="s">
        <v>20</v>
      </c>
      <c r="B23" s="11">
        <f>SUM(B3:B22)</f>
        <v>150295</v>
      </c>
      <c r="C23" s="11">
        <f>SUM(C3:C22)</f>
        <v>156956</v>
      </c>
      <c r="D23" s="3"/>
    </row>
    <row r="26" ht="12.75">
      <c r="B26" s="12"/>
    </row>
  </sheetData>
  <sheetProtection/>
  <mergeCells count="1">
    <mergeCell ref="A1:D1"/>
  </mergeCells>
  <printOptions gridLines="1" horizontalCentered="1" verticalCentered="1"/>
  <pageMargins left="0.45" right="0.45" top="0.5" bottom="0.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Bernstein, Jared</cp:lastModifiedBy>
  <cp:lastPrinted>2014-01-09T14:50:08Z</cp:lastPrinted>
  <dcterms:created xsi:type="dcterms:W3CDTF">2007-01-26T13:56:48Z</dcterms:created>
  <dcterms:modified xsi:type="dcterms:W3CDTF">2016-01-04T15:44:23Z</dcterms:modified>
  <cp:category/>
  <cp:version/>
  <cp:contentType/>
  <cp:contentStatus/>
</cp:coreProperties>
</file>