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4240" windowHeight="11730" activeTab="1"/>
  </bookViews>
  <sheets>
    <sheet name="20152016" sheetId="1" r:id="rId1"/>
    <sheet name="20162017" sheetId="2" r:id="rId2"/>
  </sheets>
  <definedNames>
    <definedName name="_xlnm.Print_Area" localSheetId="1">'20162017'!$A$1:$L$67</definedName>
  </definedNames>
  <calcPr fullCalcOnLoad="1"/>
</workbook>
</file>

<file path=xl/sharedStrings.xml><?xml version="1.0" encoding="utf-8"?>
<sst xmlns="http://schemas.openxmlformats.org/spreadsheetml/2006/main" count="222" uniqueCount="40">
  <si>
    <t>Parameter Description</t>
  </si>
  <si>
    <t>RTO</t>
  </si>
  <si>
    <t>MAAC</t>
  </si>
  <si>
    <t>EMAAC</t>
  </si>
  <si>
    <t>SWMAAC</t>
  </si>
  <si>
    <t>PSEG</t>
  </si>
  <si>
    <t>PS-NORTH</t>
  </si>
  <si>
    <t>DPL-SOUTH</t>
  </si>
  <si>
    <t>PEPCO</t>
  </si>
  <si>
    <t>ATSI</t>
  </si>
  <si>
    <t xml:space="preserve">Reliability Requirement </t>
  </si>
  <si>
    <t>Min Ext Summer Resource Requirement</t>
  </si>
  <si>
    <t>Min Annual Resource Requirement</t>
  </si>
  <si>
    <t>Max Limited DR Constraint</t>
  </si>
  <si>
    <t>Max ES DR Constraint</t>
  </si>
  <si>
    <t>Import Limit (CETL)</t>
  </si>
  <si>
    <t>NA</t>
  </si>
  <si>
    <t>Resource Credits</t>
  </si>
  <si>
    <t>Scenario Description</t>
  </si>
  <si>
    <t>Cleared Quantities</t>
  </si>
  <si>
    <t>Actual BRA Results</t>
  </si>
  <si>
    <t>Cleared Annual MW (Rest Of)</t>
  </si>
  <si>
    <t>Cleared Ext Summer MW (Rest Of)</t>
  </si>
  <si>
    <t>Cleared Limited MW (Rest Of)</t>
  </si>
  <si>
    <t>Clearing Prices</t>
  </si>
  <si>
    <t>RCP (Annual)</t>
  </si>
  <si>
    <t>RCP (Extended Summer)</t>
  </si>
  <si>
    <t>RCP (Limited)</t>
  </si>
  <si>
    <t xml:space="preserve">Annual Resource Credits </t>
  </si>
  <si>
    <t>Ext Summer Resource Credits</t>
  </si>
  <si>
    <t>Limited Resource Credits</t>
  </si>
  <si>
    <t>Total Resource Credits</t>
  </si>
  <si>
    <t>TOTAL</t>
  </si>
  <si>
    <t>na</t>
  </si>
  <si>
    <t>PJM Proposal</t>
  </si>
  <si>
    <t>ATSI-CLEVELAND</t>
  </si>
  <si>
    <t>W/R Proposal</t>
  </si>
  <si>
    <t>W/R Proposal 2</t>
  </si>
  <si>
    <t>Wilson/SMECO Proposal</t>
  </si>
  <si>
    <t>Wilson/SMECO Proposal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</si>
</sst>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medium"/>
      <bottom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/>
    </border>
    <border>
      <left style="dotted"/>
      <right style="dotted"/>
      <top/>
      <bottom/>
    </border>
    <border>
      <left style="dotted"/>
      <right style="medium"/>
      <top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medium"/>
      <bottom/>
    </border>
    <border>
      <left>
        <color indexed="63"/>
      </left>
      <right style="dotted"/>
      <top/>
      <bottom/>
    </border>
    <border>
      <left>
        <color indexed="63"/>
      </left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33" borderId="14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36" fillId="0" borderId="22" xfId="0" applyFont="1" applyBorder="1" applyAlignment="1">
      <alignment horizontal="center"/>
    </xf>
    <xf numFmtId="0" fontId="36" fillId="34" borderId="23" xfId="0" applyFont="1" applyFill="1" applyBorder="1" applyAlignment="1">
      <alignment horizontal="center"/>
    </xf>
    <xf numFmtId="0" fontId="36" fillId="34" borderId="24" xfId="0" applyFont="1" applyFill="1" applyBorder="1" applyAlignment="1">
      <alignment horizontal="center"/>
    </xf>
    <xf numFmtId="0" fontId="36" fillId="34" borderId="25" xfId="0" applyFont="1" applyFill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34" borderId="24" xfId="0" applyNumberFormat="1" applyFill="1" applyBorder="1" applyAlignment="1">
      <alignment/>
    </xf>
    <xf numFmtId="164" fontId="0" fillId="34" borderId="25" xfId="0" applyNumberFormat="1" applyFill="1" applyBorder="1" applyAlignment="1">
      <alignment/>
    </xf>
    <xf numFmtId="0" fontId="0" fillId="0" borderId="26" xfId="0" applyBorder="1" applyAlignment="1">
      <alignment horizontal="center"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29" xfId="0" applyFill="1" applyBorder="1" applyAlignment="1">
      <alignment horizontal="center"/>
    </xf>
    <xf numFmtId="166" fontId="0" fillId="0" borderId="30" xfId="44" applyNumberFormat="1" applyFont="1" applyBorder="1" applyAlignment="1">
      <alignment/>
    </xf>
    <xf numFmtId="166" fontId="0" fillId="0" borderId="31" xfId="44" applyNumberFormat="1" applyFont="1" applyBorder="1" applyAlignment="1">
      <alignment/>
    </xf>
    <xf numFmtId="0" fontId="0" fillId="0" borderId="32" xfId="0" applyFill="1" applyBorder="1" applyAlignment="1">
      <alignment horizontal="center"/>
    </xf>
    <xf numFmtId="166" fontId="0" fillId="0" borderId="33" xfId="44" applyNumberFormat="1" applyFont="1" applyBorder="1" applyAlignment="1">
      <alignment/>
    </xf>
    <xf numFmtId="166" fontId="0" fillId="0" borderId="34" xfId="44" applyNumberFormat="1" applyFont="1" applyBorder="1" applyAlignment="1">
      <alignment/>
    </xf>
    <xf numFmtId="0" fontId="0" fillId="0" borderId="35" xfId="0" applyFill="1" applyBorder="1" applyAlignment="1">
      <alignment horizontal="center"/>
    </xf>
    <xf numFmtId="166" fontId="0" fillId="0" borderId="36" xfId="0" applyNumberFormat="1" applyBorder="1" applyAlignment="1">
      <alignment/>
    </xf>
    <xf numFmtId="166" fontId="0" fillId="0" borderId="36" xfId="44" applyNumberFormat="1" applyFont="1" applyBorder="1" applyAlignment="1">
      <alignment/>
    </xf>
    <xf numFmtId="166" fontId="0" fillId="0" borderId="37" xfId="44" applyNumberFormat="1" applyFont="1" applyBorder="1" applyAlignment="1">
      <alignment/>
    </xf>
    <xf numFmtId="0" fontId="36" fillId="34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34" borderId="47" xfId="0" applyFont="1" applyFill="1" applyBorder="1" applyAlignment="1">
      <alignment horizontal="center"/>
    </xf>
    <xf numFmtId="164" fontId="0" fillId="0" borderId="48" xfId="0" applyNumberFormat="1" applyBorder="1" applyAlignment="1">
      <alignment/>
    </xf>
    <xf numFmtId="164" fontId="0" fillId="0" borderId="49" xfId="0" applyNumberFormat="1" applyBorder="1" applyAlignment="1">
      <alignment/>
    </xf>
    <xf numFmtId="164" fontId="0" fillId="34" borderId="47" xfId="0" applyNumberFormat="1" applyFill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51" xfId="0" applyNumberFormat="1" applyBorder="1" applyAlignment="1">
      <alignment/>
    </xf>
    <xf numFmtId="166" fontId="0" fillId="0" borderId="52" xfId="0" applyNumberFormat="1" applyFill="1" applyBorder="1" applyAlignment="1">
      <alignment horizontal="center"/>
    </xf>
    <xf numFmtId="166" fontId="0" fillId="0" borderId="53" xfId="0" applyNumberFormat="1" applyFill="1" applyBorder="1" applyAlignment="1">
      <alignment horizontal="center"/>
    </xf>
    <xf numFmtId="166" fontId="0" fillId="0" borderId="54" xfId="0" applyNumberFormat="1" applyFill="1" applyBorder="1" applyAlignment="1">
      <alignment horizontal="center"/>
    </xf>
    <xf numFmtId="0" fontId="36" fillId="0" borderId="55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7" fillId="34" borderId="60" xfId="0" applyFont="1" applyFill="1" applyBorder="1" applyAlignment="1">
      <alignment horizontal="center"/>
    </xf>
    <xf numFmtId="0" fontId="37" fillId="34" borderId="61" xfId="0" applyFont="1" applyFill="1" applyBorder="1" applyAlignment="1">
      <alignment horizontal="center"/>
    </xf>
    <xf numFmtId="0" fontId="37" fillId="34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A1" sqref="A1:K67"/>
    </sheetView>
  </sheetViews>
  <sheetFormatPr defaultColWidth="9.140625" defaultRowHeight="15"/>
  <cols>
    <col min="1" max="1" width="37.00390625" style="0" bestFit="1" customWidth="1"/>
    <col min="2" max="2" width="31.8515625" style="0" bestFit="1" customWidth="1"/>
    <col min="3" max="3" width="16.28125" style="0" bestFit="1" customWidth="1"/>
    <col min="4" max="5" width="12.57421875" style="0" bestFit="1" customWidth="1"/>
    <col min="6" max="7" width="11.57421875" style="0" bestFit="1" customWidth="1"/>
    <col min="8" max="9" width="11.7109375" style="0" bestFit="1" customWidth="1"/>
    <col min="10" max="11" width="11.57421875" style="0" bestFit="1" customWidth="1"/>
  </cols>
  <sheetData>
    <row r="1" spans="1:10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5">
      <c r="A2" s="4" t="s">
        <v>10</v>
      </c>
      <c r="B2" s="5">
        <v>158708</v>
      </c>
      <c r="C2" s="5">
        <v>69964.11185589946</v>
      </c>
      <c r="D2" s="5">
        <v>38466.48460549603</v>
      </c>
      <c r="E2" s="5">
        <v>16853.839001633747</v>
      </c>
      <c r="F2" s="5">
        <v>12535.58741808755</v>
      </c>
      <c r="G2" s="5">
        <v>6323.706384151129</v>
      </c>
      <c r="H2" s="5">
        <v>2996.3660486361323</v>
      </c>
      <c r="I2" s="5">
        <v>8786.959768086783</v>
      </c>
      <c r="J2" s="6">
        <v>15840.457125340808</v>
      </c>
    </row>
    <row r="3" spans="1:10" ht="15">
      <c r="A3" s="7" t="s">
        <v>11</v>
      </c>
      <c r="B3" s="8">
        <v>155315.7</v>
      </c>
      <c r="C3" s="8">
        <v>61854.9</v>
      </c>
      <c r="D3" s="8">
        <v>28122.1</v>
      </c>
      <c r="E3" s="8">
        <v>7969.8</v>
      </c>
      <c r="F3" s="8">
        <v>5887.9</v>
      </c>
      <c r="G3" s="8">
        <v>3146.6</v>
      </c>
      <c r="H3" s="8">
        <v>1099.6</v>
      </c>
      <c r="I3" s="8">
        <v>2031.7</v>
      </c>
      <c r="J3" s="9">
        <v>10039.5</v>
      </c>
    </row>
    <row r="4" spans="1:10" ht="15">
      <c r="A4" s="7" t="s">
        <v>12</v>
      </c>
      <c r="B4" s="8">
        <v>146454.9</v>
      </c>
      <c r="C4" s="8">
        <v>58496.3</v>
      </c>
      <c r="D4" s="8">
        <v>24394.6</v>
      </c>
      <c r="E4" s="8">
        <v>6693.1</v>
      </c>
      <c r="F4" s="8">
        <v>4808.2</v>
      </c>
      <c r="G4" s="8">
        <v>2586.6</v>
      </c>
      <c r="H4" s="8">
        <v>894</v>
      </c>
      <c r="I4" s="8">
        <v>1186</v>
      </c>
      <c r="J4" s="9">
        <v>9226.9</v>
      </c>
    </row>
    <row r="5" spans="1:10" ht="15">
      <c r="A5" s="7" t="s">
        <v>13</v>
      </c>
      <c r="B5" s="8">
        <v>3392.3154342904004</v>
      </c>
      <c r="C5" s="8">
        <v>1953.2056858149645</v>
      </c>
      <c r="D5" s="8">
        <v>1167.3595392360312</v>
      </c>
      <c r="E5" s="8">
        <v>511.0185894132462</v>
      </c>
      <c r="F5" s="8">
        <v>427.7219624075499</v>
      </c>
      <c r="G5" s="8">
        <v>205.0923588946292</v>
      </c>
      <c r="H5" s="8">
        <v>74.7713940325323</v>
      </c>
      <c r="I5" s="8">
        <v>233.26081636828272</v>
      </c>
      <c r="J5" s="9">
        <v>383.1913058438086</v>
      </c>
    </row>
    <row r="6" spans="1:10" ht="15">
      <c r="A6" s="7" t="s">
        <v>14</v>
      </c>
      <c r="B6" s="8">
        <v>12253.10251251025</v>
      </c>
      <c r="C6" s="8">
        <v>5311.8192469644655</v>
      </c>
      <c r="D6" s="8">
        <v>4894.934419968032</v>
      </c>
      <c r="E6" s="8">
        <v>1787.7501326397464</v>
      </c>
      <c r="F6" s="8">
        <v>1507.43250615155</v>
      </c>
      <c r="G6" s="8">
        <v>765.0756407840294</v>
      </c>
      <c r="H6" s="8">
        <v>280.3649355058323</v>
      </c>
      <c r="I6" s="8">
        <v>1078.9697103597828</v>
      </c>
      <c r="J6" s="9">
        <v>1195.7897623193087</v>
      </c>
    </row>
    <row r="7" spans="1:10" ht="15.75" thickBot="1">
      <c r="A7" s="10" t="s">
        <v>15</v>
      </c>
      <c r="B7" s="11" t="s">
        <v>16</v>
      </c>
      <c r="C7" s="12">
        <v>6156</v>
      </c>
      <c r="D7" s="12">
        <v>9177</v>
      </c>
      <c r="E7" s="12">
        <v>8373</v>
      </c>
      <c r="F7" s="12">
        <v>6220</v>
      </c>
      <c r="G7" s="12">
        <v>2972</v>
      </c>
      <c r="H7" s="12">
        <v>1822</v>
      </c>
      <c r="I7" s="12">
        <v>6522</v>
      </c>
      <c r="J7" s="13">
        <v>5417.8</v>
      </c>
    </row>
    <row r="9" ht="15.75" thickBot="1"/>
    <row r="10" spans="1:10" ht="15.75" thickBot="1">
      <c r="A10" s="69" t="s">
        <v>17</v>
      </c>
      <c r="B10" s="70"/>
      <c r="C10" s="70"/>
      <c r="D10" s="70"/>
      <c r="E10" s="70"/>
      <c r="F10" s="70"/>
      <c r="G10" s="70"/>
      <c r="H10" s="70"/>
      <c r="I10" s="70"/>
      <c r="J10" s="71"/>
    </row>
    <row r="11" ht="15.75" thickBot="1"/>
    <row r="12" spans="1:6" ht="15.75" thickBot="1">
      <c r="A12" s="14" t="s">
        <v>18</v>
      </c>
      <c r="B12" s="15" t="s">
        <v>19</v>
      </c>
      <c r="C12" s="41" t="s">
        <v>32</v>
      </c>
      <c r="D12" s="16" t="s">
        <v>1</v>
      </c>
      <c r="E12" s="16" t="s">
        <v>2</v>
      </c>
      <c r="F12" s="17" t="s">
        <v>9</v>
      </c>
    </row>
    <row r="13" spans="1:6" ht="15">
      <c r="A13" s="64" t="s">
        <v>20</v>
      </c>
      <c r="B13" s="4" t="s">
        <v>21</v>
      </c>
      <c r="C13" s="46">
        <f>SUM(D13:F13)</f>
        <v>150111.7</v>
      </c>
      <c r="D13" s="18">
        <v>81708.80000000002</v>
      </c>
      <c r="E13" s="18">
        <v>59176.39999999999</v>
      </c>
      <c r="F13" s="19">
        <v>9226.500000000004</v>
      </c>
    </row>
    <row r="14" spans="1:6" ht="15">
      <c r="A14" s="65"/>
      <c r="B14" s="7" t="s">
        <v>22</v>
      </c>
      <c r="C14" s="47">
        <f>SUM(D14:F14)</f>
        <v>5202.3</v>
      </c>
      <c r="D14" s="20">
        <v>1688.1000000000004</v>
      </c>
      <c r="E14" s="20">
        <v>2677.8999999999996</v>
      </c>
      <c r="F14" s="21">
        <v>836.3000000000001</v>
      </c>
    </row>
    <row r="15" spans="1:6" ht="15.75" thickBot="1">
      <c r="A15" s="65"/>
      <c r="B15" s="7" t="s">
        <v>23</v>
      </c>
      <c r="C15" s="47">
        <f>SUM(D15:F15)</f>
        <v>9247.199999999997</v>
      </c>
      <c r="D15" s="20">
        <v>4706.2999999999965</v>
      </c>
      <c r="E15" s="20">
        <v>3936.1000000000004</v>
      </c>
      <c r="F15" s="21">
        <v>604.8000000000001</v>
      </c>
    </row>
    <row r="16" spans="1:6" ht="15.75" thickBot="1">
      <c r="A16" s="65"/>
      <c r="B16" s="15" t="s">
        <v>24</v>
      </c>
      <c r="C16" s="41"/>
      <c r="D16" s="22"/>
      <c r="E16" s="22"/>
      <c r="F16" s="23"/>
    </row>
    <row r="17" spans="1:6" ht="15">
      <c r="A17" s="65"/>
      <c r="B17" s="24" t="s">
        <v>25</v>
      </c>
      <c r="C17" s="44" t="s">
        <v>33</v>
      </c>
      <c r="D17" s="25">
        <v>136</v>
      </c>
      <c r="E17" s="25">
        <v>167.46</v>
      </c>
      <c r="F17" s="26">
        <v>357</v>
      </c>
    </row>
    <row r="18" spans="1:6" ht="15">
      <c r="A18" s="65"/>
      <c r="B18" s="7" t="s">
        <v>26</v>
      </c>
      <c r="C18" s="43" t="s">
        <v>33</v>
      </c>
      <c r="D18" s="27">
        <v>136</v>
      </c>
      <c r="E18" s="27">
        <v>167.46</v>
      </c>
      <c r="F18" s="28">
        <v>322.08</v>
      </c>
    </row>
    <row r="19" spans="1:6" ht="15.75" thickBot="1">
      <c r="A19" s="65"/>
      <c r="B19" s="10" t="s">
        <v>27</v>
      </c>
      <c r="C19" s="45" t="s">
        <v>33</v>
      </c>
      <c r="D19" s="29">
        <v>118.54</v>
      </c>
      <c r="E19" s="29">
        <v>150</v>
      </c>
      <c r="F19" s="30">
        <v>304.62</v>
      </c>
    </row>
    <row r="20" spans="1:6" ht="15.75" thickBot="1">
      <c r="A20" s="65"/>
      <c r="B20" s="15" t="s">
        <v>17</v>
      </c>
      <c r="C20" s="41"/>
      <c r="D20" s="22"/>
      <c r="E20" s="22"/>
      <c r="F20" s="23"/>
    </row>
    <row r="21" spans="1:6" ht="15">
      <c r="A21" s="66"/>
      <c r="B21" s="31" t="s">
        <v>28</v>
      </c>
      <c r="C21" s="48">
        <f>SUM(D21:F21)</f>
        <v>24315937.244000003</v>
      </c>
      <c r="D21" s="32">
        <f aca="true" t="shared" si="0" ref="D21:F22">D17*D13</f>
        <v>11112396.800000003</v>
      </c>
      <c r="E21" s="32">
        <f t="shared" si="0"/>
        <v>9909679.943999998</v>
      </c>
      <c r="F21" s="33">
        <f t="shared" si="0"/>
        <v>3293860.5000000014</v>
      </c>
    </row>
    <row r="22" spans="1:6" ht="15">
      <c r="A22" s="66"/>
      <c r="B22" s="34" t="s">
        <v>29</v>
      </c>
      <c r="C22" s="49">
        <f>SUM(D22:F22)</f>
        <v>947378.2379999999</v>
      </c>
      <c r="D22" s="35">
        <f t="shared" si="0"/>
        <v>229581.60000000003</v>
      </c>
      <c r="E22" s="35">
        <f t="shared" si="0"/>
        <v>448441.13399999996</v>
      </c>
      <c r="F22" s="36">
        <f t="shared" si="0"/>
        <v>269355.504</v>
      </c>
    </row>
    <row r="23" spans="1:6" ht="15">
      <c r="A23" s="66"/>
      <c r="B23" s="34" t="s">
        <v>30</v>
      </c>
      <c r="C23" s="49">
        <f>SUM(D23:F23)</f>
        <v>1332533.9779999997</v>
      </c>
      <c r="D23" s="35">
        <f>D15*D19</f>
        <v>557884.8019999997</v>
      </c>
      <c r="E23" s="35">
        <f>E15*E19</f>
        <v>590415</v>
      </c>
      <c r="F23" s="36">
        <f>F15*F19</f>
        <v>184234.17600000004</v>
      </c>
    </row>
    <row r="24" spans="1:6" ht="15.75" thickBot="1">
      <c r="A24" s="67"/>
      <c r="B24" s="37" t="s">
        <v>31</v>
      </c>
      <c r="C24" s="50">
        <f>SUM(C21:C23)</f>
        <v>26595849.46</v>
      </c>
      <c r="D24" s="38">
        <f>SUM(D21:D23)</f>
        <v>11899863.202000001</v>
      </c>
      <c r="E24" s="39">
        <f>SUM(E21:E23)</f>
        <v>10948536.077999998</v>
      </c>
      <c r="F24" s="40">
        <f>SUM(F21:F23)</f>
        <v>3747450.1800000016</v>
      </c>
    </row>
    <row r="25" ht="15.75" thickBot="1"/>
    <row r="26" spans="1:8" ht="15.75" thickBot="1">
      <c r="A26" s="51" t="s">
        <v>18</v>
      </c>
      <c r="B26" s="15" t="s">
        <v>19</v>
      </c>
      <c r="C26" s="41" t="s">
        <v>32</v>
      </c>
      <c r="D26" s="16" t="s">
        <v>1</v>
      </c>
      <c r="E26" s="16" t="s">
        <v>2</v>
      </c>
      <c r="F26" s="52" t="s">
        <v>9</v>
      </c>
      <c r="G26" s="16" t="s">
        <v>5</v>
      </c>
      <c r="H26" s="17" t="s">
        <v>8</v>
      </c>
    </row>
    <row r="27" spans="1:8" ht="15">
      <c r="A27" s="64" t="s">
        <v>34</v>
      </c>
      <c r="B27" s="4" t="s">
        <v>21</v>
      </c>
      <c r="C27" s="46">
        <f>SUM(D27:H27)</f>
        <v>151719.094</v>
      </c>
      <c r="D27" s="18">
        <v>82402.57200000001</v>
      </c>
      <c r="E27" s="18">
        <v>48616.69999999999</v>
      </c>
      <c r="F27" s="53">
        <v>9369.622000000001</v>
      </c>
      <c r="G27" s="18">
        <v>6025.499999999999</v>
      </c>
      <c r="H27" s="19">
        <v>5304.699999999999</v>
      </c>
    </row>
    <row r="28" spans="1:8" ht="15">
      <c r="A28" s="65"/>
      <c r="B28" s="7" t="s">
        <v>22</v>
      </c>
      <c r="C28" s="47">
        <f>SUM(D28:H28)</f>
        <v>8859.277999999998</v>
      </c>
      <c r="D28" s="20">
        <v>4220.5999999999985</v>
      </c>
      <c r="E28" s="20">
        <v>2991.977999999999</v>
      </c>
      <c r="F28" s="54">
        <v>812.6</v>
      </c>
      <c r="G28" s="20">
        <v>362.19999999999993</v>
      </c>
      <c r="H28" s="21">
        <v>471.9000000000001</v>
      </c>
    </row>
    <row r="29" spans="1:8" ht="15.75" thickBot="1">
      <c r="A29" s="65"/>
      <c r="B29" s="7" t="s">
        <v>23</v>
      </c>
      <c r="C29" s="47">
        <f>SUM(D29:H29)</f>
        <v>3392.3</v>
      </c>
      <c r="D29" s="20">
        <v>1523.3779999999995</v>
      </c>
      <c r="E29" s="20">
        <v>1014.4000000000002</v>
      </c>
      <c r="F29" s="54">
        <v>383.20000000000005</v>
      </c>
      <c r="G29" s="20">
        <v>238.02200000000002</v>
      </c>
      <c r="H29" s="21">
        <v>233.3</v>
      </c>
    </row>
    <row r="30" spans="1:8" ht="15.75" thickBot="1">
      <c r="A30" s="65"/>
      <c r="B30" s="15" t="s">
        <v>24</v>
      </c>
      <c r="C30" s="41"/>
      <c r="D30" s="22"/>
      <c r="E30" s="22"/>
      <c r="F30" s="55"/>
      <c r="G30" s="22"/>
      <c r="H30" s="23"/>
    </row>
    <row r="31" spans="1:8" ht="15">
      <c r="A31" s="65"/>
      <c r="B31" s="24" t="s">
        <v>25</v>
      </c>
      <c r="C31" s="44" t="s">
        <v>33</v>
      </c>
      <c r="D31" s="25">
        <v>145.5</v>
      </c>
      <c r="E31" s="25">
        <v>196.01</v>
      </c>
      <c r="F31" s="56">
        <v>357</v>
      </c>
      <c r="G31" s="25">
        <v>201.42999999999998</v>
      </c>
      <c r="H31" s="26">
        <v>196.01</v>
      </c>
    </row>
    <row r="32" spans="1:8" ht="15">
      <c r="A32" s="65"/>
      <c r="B32" s="7" t="s">
        <v>26</v>
      </c>
      <c r="C32" s="43" t="s">
        <v>33</v>
      </c>
      <c r="D32" s="27">
        <v>145.5</v>
      </c>
      <c r="E32" s="27">
        <v>178.08</v>
      </c>
      <c r="F32" s="57">
        <v>321.13</v>
      </c>
      <c r="G32" s="27">
        <v>183.5</v>
      </c>
      <c r="H32" s="28">
        <v>178.08</v>
      </c>
    </row>
    <row r="33" spans="1:8" ht="15.75" thickBot="1">
      <c r="A33" s="65"/>
      <c r="B33" s="10" t="s">
        <v>27</v>
      </c>
      <c r="C33" s="45" t="s">
        <v>33</v>
      </c>
      <c r="D33" s="29">
        <v>54</v>
      </c>
      <c r="E33" s="29">
        <v>86.58000000000001</v>
      </c>
      <c r="F33" s="58">
        <v>54.79000000000002</v>
      </c>
      <c r="G33" s="29">
        <v>92</v>
      </c>
      <c r="H33" s="30">
        <v>1</v>
      </c>
    </row>
    <row r="34" spans="1:8" ht="15.75" thickBot="1">
      <c r="A34" s="65"/>
      <c r="B34" s="15" t="s">
        <v>17</v>
      </c>
      <c r="C34" s="41"/>
      <c r="D34" s="22"/>
      <c r="E34" s="22"/>
      <c r="F34" s="55"/>
      <c r="G34" s="22"/>
      <c r="H34" s="23"/>
    </row>
    <row r="35" spans="1:8" ht="15">
      <c r="A35" s="65"/>
      <c r="B35" s="31" t="s">
        <v>28</v>
      </c>
      <c r="C35" s="48">
        <f>SUM(D35:H35)</f>
        <v>27117379.359</v>
      </c>
      <c r="D35" s="48">
        <f aca="true" t="shared" si="1" ref="D35:H37">D31*D27</f>
        <v>11989574.226000002</v>
      </c>
      <c r="E35" s="48">
        <f t="shared" si="1"/>
        <v>9529359.366999997</v>
      </c>
      <c r="F35" s="48">
        <f t="shared" si="1"/>
        <v>3344955.0540000005</v>
      </c>
      <c r="G35" s="48">
        <f t="shared" si="1"/>
        <v>1213716.4649999996</v>
      </c>
      <c r="H35" s="59">
        <f t="shared" si="1"/>
        <v>1039774.2469999997</v>
      </c>
    </row>
    <row r="36" spans="1:8" ht="15">
      <c r="A36" s="65"/>
      <c r="B36" s="34" t="s">
        <v>29</v>
      </c>
      <c r="C36" s="49">
        <f>SUM(D36:H36)</f>
        <v>1558358.6322399995</v>
      </c>
      <c r="D36" s="49">
        <f t="shared" si="1"/>
        <v>614097.2999999998</v>
      </c>
      <c r="E36" s="49">
        <f t="shared" si="1"/>
        <v>532811.4422399999</v>
      </c>
      <c r="F36" s="49">
        <f t="shared" si="1"/>
        <v>260950.238</v>
      </c>
      <c r="G36" s="49">
        <f t="shared" si="1"/>
        <v>66463.69999999998</v>
      </c>
      <c r="H36" s="60">
        <f t="shared" si="1"/>
        <v>84035.95200000002</v>
      </c>
    </row>
    <row r="37" spans="1:8" ht="15">
      <c r="A37" s="65"/>
      <c r="B37" s="34" t="s">
        <v>30</v>
      </c>
      <c r="C37" s="49">
        <f>SUM(D37:H37)</f>
        <v>213216.016</v>
      </c>
      <c r="D37" s="49">
        <f t="shared" si="1"/>
        <v>82262.41199999997</v>
      </c>
      <c r="E37" s="49">
        <f t="shared" si="1"/>
        <v>87826.75200000004</v>
      </c>
      <c r="F37" s="49">
        <f t="shared" si="1"/>
        <v>20995.52800000001</v>
      </c>
      <c r="G37" s="49">
        <f t="shared" si="1"/>
        <v>21898.024</v>
      </c>
      <c r="H37" s="60">
        <f t="shared" si="1"/>
        <v>233.3</v>
      </c>
    </row>
    <row r="38" spans="1:8" ht="15.75" thickBot="1">
      <c r="A38" s="68"/>
      <c r="B38" s="37" t="s">
        <v>31</v>
      </c>
      <c r="C38" s="50">
        <f aca="true" t="shared" si="2" ref="C38:H38">SUM(C35:C37)</f>
        <v>28888954.00724</v>
      </c>
      <c r="D38" s="50">
        <f t="shared" si="2"/>
        <v>12685933.938000001</v>
      </c>
      <c r="E38" s="50">
        <f t="shared" si="2"/>
        <v>10149997.561239997</v>
      </c>
      <c r="F38" s="50">
        <f t="shared" si="2"/>
        <v>3626900.8200000003</v>
      </c>
      <c r="G38" s="50">
        <f t="shared" si="2"/>
        <v>1302078.1889999995</v>
      </c>
      <c r="H38" s="61">
        <f t="shared" si="2"/>
        <v>1124043.4989999998</v>
      </c>
    </row>
    <row r="39" ht="15.75" thickBot="1"/>
    <row r="40" spans="1:8" ht="15.75" thickBot="1">
      <c r="A40" s="51" t="s">
        <v>18</v>
      </c>
      <c r="B40" s="15" t="s">
        <v>19</v>
      </c>
      <c r="C40" s="41" t="s">
        <v>32</v>
      </c>
      <c r="D40" s="16" t="s">
        <v>1</v>
      </c>
      <c r="E40" s="16" t="s">
        <v>2</v>
      </c>
      <c r="F40" s="52" t="s">
        <v>9</v>
      </c>
      <c r="G40" s="16" t="s">
        <v>5</v>
      </c>
      <c r="H40" s="17" t="s">
        <v>8</v>
      </c>
    </row>
    <row r="41" spans="1:15" ht="15">
      <c r="A41" s="64" t="s">
        <v>36</v>
      </c>
      <c r="B41" s="4" t="s">
        <v>21</v>
      </c>
      <c r="C41" s="46">
        <f>SUM(D41:H41)</f>
        <v>150586.60000000003</v>
      </c>
      <c r="D41" s="18">
        <v>82054.40000000007</v>
      </c>
      <c r="E41" s="18">
        <v>48075.49999999999</v>
      </c>
      <c r="F41" s="53">
        <v>9226.900000000001</v>
      </c>
      <c r="G41" s="18">
        <v>5961.499999999999</v>
      </c>
      <c r="H41" s="19">
        <v>5268.299999999999</v>
      </c>
      <c r="I41" s="63"/>
      <c r="O41" s="63"/>
    </row>
    <row r="42" spans="1:15" ht="15">
      <c r="A42" s="65"/>
      <c r="B42" s="7" t="s">
        <v>22</v>
      </c>
      <c r="C42" s="47">
        <f>SUM(D42:H42)</f>
        <v>10034.399999999998</v>
      </c>
      <c r="D42" s="20">
        <v>4490.799999999999</v>
      </c>
      <c r="E42" s="20">
        <v>3591.6999999999994</v>
      </c>
      <c r="F42" s="54">
        <v>1004.8000000000001</v>
      </c>
      <c r="G42" s="20">
        <v>425.39999999999986</v>
      </c>
      <c r="H42" s="21">
        <v>521.6999999999999</v>
      </c>
      <c r="I42" s="63"/>
      <c r="O42" s="63"/>
    </row>
    <row r="43" spans="1:15" ht="15.75" thickBot="1">
      <c r="A43" s="65"/>
      <c r="B43" s="7" t="s">
        <v>23</v>
      </c>
      <c r="C43" s="47">
        <f>SUM(D43:H43)</f>
        <v>3392.346000000001</v>
      </c>
      <c r="D43" s="20">
        <v>1466.8000000000002</v>
      </c>
      <c r="E43" s="20">
        <v>1053.1460000000002</v>
      </c>
      <c r="F43" s="54">
        <v>383.20000000000005</v>
      </c>
      <c r="G43" s="20">
        <v>255.9</v>
      </c>
      <c r="H43" s="21">
        <v>233.3</v>
      </c>
      <c r="I43" s="63"/>
      <c r="J43" s="63"/>
      <c r="K43" s="63"/>
      <c r="L43" s="63"/>
      <c r="M43" s="63"/>
      <c r="N43" s="63"/>
      <c r="O43" s="63"/>
    </row>
    <row r="44" spans="1:8" ht="15.75" thickBot="1">
      <c r="A44" s="65"/>
      <c r="B44" s="15" t="s">
        <v>24</v>
      </c>
      <c r="C44" s="41"/>
      <c r="D44" s="22"/>
      <c r="E44" s="22"/>
      <c r="F44" s="55"/>
      <c r="G44" s="22"/>
      <c r="H44" s="23"/>
    </row>
    <row r="45" spans="1:8" ht="15">
      <c r="A45" s="65"/>
      <c r="B45" s="24" t="s">
        <v>25</v>
      </c>
      <c r="C45" s="44" t="s">
        <v>33</v>
      </c>
      <c r="D45" s="25">
        <v>143.53</v>
      </c>
      <c r="E45" s="25">
        <v>184.99</v>
      </c>
      <c r="F45" s="56">
        <v>357</v>
      </c>
      <c r="G45" s="25">
        <v>191.77</v>
      </c>
      <c r="H45" s="26">
        <v>184.99</v>
      </c>
    </row>
    <row r="46" spans="1:8" ht="15">
      <c r="A46" s="65"/>
      <c r="B46" s="7" t="s">
        <v>26</v>
      </c>
      <c r="C46" s="43" t="s">
        <v>33</v>
      </c>
      <c r="D46" s="27">
        <v>143.53</v>
      </c>
      <c r="E46" s="27">
        <v>184.99</v>
      </c>
      <c r="F46" s="57">
        <v>331.74</v>
      </c>
      <c r="G46" s="27">
        <v>191.77</v>
      </c>
      <c r="H46" s="28">
        <v>184.99</v>
      </c>
    </row>
    <row r="47" spans="1:8" ht="15.75" thickBot="1">
      <c r="A47" s="65"/>
      <c r="B47" s="10" t="s">
        <v>27</v>
      </c>
      <c r="C47" s="45" t="s">
        <v>33</v>
      </c>
      <c r="D47" s="29">
        <v>50.53999999999999</v>
      </c>
      <c r="E47" s="29">
        <v>92</v>
      </c>
      <c r="F47" s="58">
        <v>54.79000000000002</v>
      </c>
      <c r="G47" s="29">
        <v>98.78</v>
      </c>
      <c r="H47" s="30">
        <v>1</v>
      </c>
    </row>
    <row r="48" spans="1:8" ht="15.75" thickBot="1">
      <c r="A48" s="65"/>
      <c r="B48" s="15" t="s">
        <v>17</v>
      </c>
      <c r="C48" s="41"/>
      <c r="D48" s="22"/>
      <c r="E48" s="22"/>
      <c r="F48" s="55"/>
      <c r="G48" s="22"/>
      <c r="H48" s="23"/>
    </row>
    <row r="49" spans="1:8" ht="15">
      <c r="A49" s="65"/>
      <c r="B49" s="31" t="s">
        <v>28</v>
      </c>
      <c r="C49" s="48">
        <f>SUM(D49:H49)</f>
        <v>26082577.749000013</v>
      </c>
      <c r="D49" s="48">
        <f aca="true" t="shared" si="3" ref="D49:H51">D45*D41</f>
        <v>11777268.032000009</v>
      </c>
      <c r="E49" s="48">
        <f t="shared" si="3"/>
        <v>8893486.745</v>
      </c>
      <c r="F49" s="48">
        <f t="shared" si="3"/>
        <v>3294003.3000000007</v>
      </c>
      <c r="G49" s="48">
        <f t="shared" si="3"/>
        <v>1143236.855</v>
      </c>
      <c r="H49" s="59">
        <f t="shared" si="3"/>
        <v>974582.8169999999</v>
      </c>
    </row>
    <row r="50" spans="1:8" ht="15">
      <c r="A50" s="65"/>
      <c r="B50" s="34" t="s">
        <v>29</v>
      </c>
      <c r="C50" s="49">
        <f>SUM(D50:H50)</f>
        <v>1820413.7</v>
      </c>
      <c r="D50" s="49">
        <f t="shared" si="3"/>
        <v>644564.5239999999</v>
      </c>
      <c r="E50" s="49">
        <f t="shared" si="3"/>
        <v>664428.5829999999</v>
      </c>
      <c r="F50" s="49">
        <f t="shared" si="3"/>
        <v>333332.352</v>
      </c>
      <c r="G50" s="49">
        <f t="shared" si="3"/>
        <v>81578.95799999998</v>
      </c>
      <c r="H50" s="60">
        <f t="shared" si="3"/>
        <v>96509.283</v>
      </c>
    </row>
    <row r="51" spans="1:8" ht="15">
      <c r="A51" s="65"/>
      <c r="B51" s="34" t="s">
        <v>30</v>
      </c>
      <c r="C51" s="49">
        <f>SUM(D51:H51)</f>
        <v>217528.13400000002</v>
      </c>
      <c r="D51" s="49">
        <f t="shared" si="3"/>
        <v>74132.072</v>
      </c>
      <c r="E51" s="49">
        <f t="shared" si="3"/>
        <v>96889.43200000002</v>
      </c>
      <c r="F51" s="49">
        <f t="shared" si="3"/>
        <v>20995.52800000001</v>
      </c>
      <c r="G51" s="49">
        <f t="shared" si="3"/>
        <v>25277.802</v>
      </c>
      <c r="H51" s="60">
        <f t="shared" si="3"/>
        <v>233.3</v>
      </c>
    </row>
    <row r="52" spans="1:8" ht="15.75" thickBot="1">
      <c r="A52" s="68"/>
      <c r="B52" s="37" t="s">
        <v>31</v>
      </c>
      <c r="C52" s="50">
        <f>SUM(D52:H52)</f>
        <v>28120519.583000008</v>
      </c>
      <c r="D52" s="50">
        <f>SUM(D49:D51)</f>
        <v>12495964.62800001</v>
      </c>
      <c r="E52" s="50">
        <f>SUM(E49:E51)</f>
        <v>9654804.76</v>
      </c>
      <c r="F52" s="50">
        <f>SUM(F49:F51)</f>
        <v>3648331.1800000006</v>
      </c>
      <c r="G52" s="50">
        <f>SUM(G49:G51)</f>
        <v>1250093.615</v>
      </c>
      <c r="H52" s="61">
        <f>SUM(H49:H51)</f>
        <v>1071325.4</v>
      </c>
    </row>
    <row r="53" ht="15.75" thickBot="1"/>
    <row r="54" spans="1:7" ht="15.75" thickBot="1">
      <c r="A54" s="51" t="s">
        <v>18</v>
      </c>
      <c r="B54" s="15" t="s">
        <v>19</v>
      </c>
      <c r="C54" s="41" t="s">
        <v>32</v>
      </c>
      <c r="D54" s="16" t="s">
        <v>1</v>
      </c>
      <c r="E54" s="16" t="s">
        <v>2</v>
      </c>
      <c r="F54" s="52" t="s">
        <v>4</v>
      </c>
      <c r="G54" s="17" t="s">
        <v>9</v>
      </c>
    </row>
    <row r="55" spans="1:7" ht="15">
      <c r="A55" s="64" t="s">
        <v>37</v>
      </c>
      <c r="B55" s="4" t="s">
        <v>21</v>
      </c>
      <c r="C55" s="46">
        <f>SUM(D55:G55)</f>
        <v>149923.90000000005</v>
      </c>
      <c r="D55" s="18">
        <v>81564.40000000007</v>
      </c>
      <c r="E55" s="18">
        <v>50140.2</v>
      </c>
      <c r="F55" s="53">
        <v>8992.4</v>
      </c>
      <c r="G55" s="19">
        <v>9226.900000000001</v>
      </c>
    </row>
    <row r="56" spans="1:7" ht="15">
      <c r="A56" s="65"/>
      <c r="B56" s="7" t="s">
        <v>22</v>
      </c>
      <c r="C56" s="47">
        <f>SUM(D56:G56)</f>
        <v>6817.203</v>
      </c>
      <c r="D56" s="20">
        <v>3284.2000000000003</v>
      </c>
      <c r="E56" s="20">
        <v>1794.2029999999997</v>
      </c>
      <c r="F56" s="54">
        <v>1086.6999999999998</v>
      </c>
      <c r="G56" s="21">
        <v>652.1000000000001</v>
      </c>
    </row>
    <row r="57" spans="1:7" ht="15.75" thickBot="1">
      <c r="A57" s="65"/>
      <c r="B57" s="7" t="s">
        <v>23</v>
      </c>
      <c r="C57" s="47">
        <f>SUM(D57:G57)</f>
        <v>7461.7</v>
      </c>
      <c r="D57" s="20">
        <v>3105.899999999999</v>
      </c>
      <c r="E57" s="20">
        <v>2716.9</v>
      </c>
      <c r="F57" s="54">
        <v>895.1999999999998</v>
      </c>
      <c r="G57" s="21">
        <v>743.7000000000004</v>
      </c>
    </row>
    <row r="58" spans="1:7" ht="15.75" thickBot="1">
      <c r="A58" s="65"/>
      <c r="B58" s="15" t="s">
        <v>24</v>
      </c>
      <c r="C58" s="41"/>
      <c r="D58" s="22"/>
      <c r="E58" s="22"/>
      <c r="F58" s="55"/>
      <c r="G58" s="23"/>
    </row>
    <row r="59" spans="1:7" ht="15">
      <c r="A59" s="65"/>
      <c r="B59" s="24" t="s">
        <v>25</v>
      </c>
      <c r="C59" s="44" t="s">
        <v>33</v>
      </c>
      <c r="D59" s="25">
        <v>134.93</v>
      </c>
      <c r="E59" s="25">
        <v>164.38</v>
      </c>
      <c r="F59" s="56">
        <v>164.38</v>
      </c>
      <c r="G59" s="26">
        <v>357</v>
      </c>
    </row>
    <row r="60" spans="1:7" ht="15">
      <c r="A60" s="65"/>
      <c r="B60" s="7" t="s">
        <v>26</v>
      </c>
      <c r="C60" s="43" t="s">
        <v>33</v>
      </c>
      <c r="D60" s="27">
        <v>134.93</v>
      </c>
      <c r="E60" s="27">
        <v>164.38</v>
      </c>
      <c r="F60" s="57">
        <v>164.38</v>
      </c>
      <c r="G60" s="28">
        <v>327.77</v>
      </c>
    </row>
    <row r="61" spans="1:7" ht="15.75" thickBot="1">
      <c r="A61" s="65"/>
      <c r="B61" s="10" t="s">
        <v>27</v>
      </c>
      <c r="C61" s="45" t="s">
        <v>33</v>
      </c>
      <c r="D61" s="29">
        <v>118.54</v>
      </c>
      <c r="E61" s="29">
        <v>140.01</v>
      </c>
      <c r="F61" s="58">
        <v>133.15000000000003</v>
      </c>
      <c r="G61" s="30">
        <v>274.51</v>
      </c>
    </row>
    <row r="62" spans="1:7" ht="15.75" thickBot="1">
      <c r="A62" s="65"/>
      <c r="B62" s="15" t="s">
        <v>17</v>
      </c>
      <c r="C62" s="41"/>
      <c r="D62" s="22"/>
      <c r="E62" s="22"/>
      <c r="F62" s="55"/>
      <c r="G62" s="23"/>
    </row>
    <row r="63" spans="1:7" ht="15">
      <c r="A63" s="65"/>
      <c r="B63" s="31" t="s">
        <v>28</v>
      </c>
      <c r="C63" s="48">
        <f>SUM(D63:G63)</f>
        <v>24019704.580000013</v>
      </c>
      <c r="D63" s="48">
        <f aca="true" t="shared" si="4" ref="D63:G65">D59*D55</f>
        <v>11005484.49200001</v>
      </c>
      <c r="E63" s="48">
        <f t="shared" si="4"/>
        <v>8242046.075999999</v>
      </c>
      <c r="F63" s="48">
        <f t="shared" si="4"/>
        <v>1478170.7119999998</v>
      </c>
      <c r="G63" s="59">
        <f t="shared" si="4"/>
        <v>3294003.3000000007</v>
      </c>
    </row>
    <row r="64" spans="1:7" ht="15">
      <c r="A64" s="65"/>
      <c r="B64" s="34" t="s">
        <v>29</v>
      </c>
      <c r="C64" s="49">
        <f>SUM(D64:G64)</f>
        <v>1130438.75814</v>
      </c>
      <c r="D64" s="49">
        <f t="shared" si="4"/>
        <v>443137.1060000001</v>
      </c>
      <c r="E64" s="49">
        <f t="shared" si="4"/>
        <v>294931.08913999994</v>
      </c>
      <c r="F64" s="49">
        <f t="shared" si="4"/>
        <v>178631.74599999996</v>
      </c>
      <c r="G64" s="60">
        <f t="shared" si="4"/>
        <v>213738.81700000004</v>
      </c>
    </row>
    <row r="65" spans="1:7" ht="15">
      <c r="A65" s="65"/>
      <c r="B65" s="34" t="s">
        <v>30</v>
      </c>
      <c r="C65" s="49">
        <f>SUM(D65:G65)</f>
        <v>1071915.522</v>
      </c>
      <c r="D65" s="49">
        <f t="shared" si="4"/>
        <v>368173.38599999994</v>
      </c>
      <c r="E65" s="49">
        <f t="shared" si="4"/>
        <v>380393.169</v>
      </c>
      <c r="F65" s="49">
        <f t="shared" si="4"/>
        <v>119195.88</v>
      </c>
      <c r="G65" s="60">
        <f t="shared" si="4"/>
        <v>204153.0870000001</v>
      </c>
    </row>
    <row r="66" spans="1:7" ht="15.75" thickBot="1">
      <c r="A66" s="68"/>
      <c r="B66" s="37" t="s">
        <v>31</v>
      </c>
      <c r="C66" s="50">
        <f>SUM(D66:G66)</f>
        <v>26222058.860140007</v>
      </c>
      <c r="D66" s="50">
        <f>SUM(D63:D65)</f>
        <v>11816794.98400001</v>
      </c>
      <c r="E66" s="50">
        <f>SUM(E63:E65)</f>
        <v>8917370.334139999</v>
      </c>
      <c r="F66" s="50">
        <f>SUM(F63:F65)</f>
        <v>1775998.338</v>
      </c>
      <c r="G66" s="61">
        <f>SUM(G63:G65)</f>
        <v>3711895.204000001</v>
      </c>
    </row>
  </sheetData>
  <sheetProtection/>
  <mergeCells count="5">
    <mergeCell ref="A13:A24"/>
    <mergeCell ref="A27:A38"/>
    <mergeCell ref="A10:J10"/>
    <mergeCell ref="A41:A52"/>
    <mergeCell ref="A55:A66"/>
  </mergeCells>
  <printOptions/>
  <pageMargins left="0" right="0" top="0" bottom="0" header="0.3" footer="0.3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37">
      <selection activeCell="A55" sqref="A55:A66"/>
    </sheetView>
  </sheetViews>
  <sheetFormatPr defaultColWidth="9.140625" defaultRowHeight="15"/>
  <cols>
    <col min="1" max="1" width="37.00390625" style="0" bestFit="1" customWidth="1"/>
    <col min="2" max="2" width="31.8515625" style="0" bestFit="1" customWidth="1"/>
    <col min="3" max="3" width="12.57421875" style="0" bestFit="1" customWidth="1"/>
    <col min="4" max="6" width="11.57421875" style="0" bestFit="1" customWidth="1"/>
    <col min="7" max="7" width="10.57421875" style="0" bestFit="1" customWidth="1"/>
    <col min="8" max="8" width="11.7109375" style="0" bestFit="1" customWidth="1"/>
    <col min="9" max="9" width="7.421875" style="0" bestFit="1" customWidth="1"/>
    <col min="10" max="10" width="8.140625" style="0" bestFit="1" customWidth="1"/>
    <col min="11" max="11" width="17.00390625" style="0" bestFit="1" customWidth="1"/>
    <col min="12" max="12" width="15.140625" style="0" bestFit="1" customWidth="1"/>
  </cols>
  <sheetData>
    <row r="1" spans="1:11" ht="15.75" thickBot="1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  <c r="K1" s="62" t="s">
        <v>35</v>
      </c>
    </row>
    <row r="2" spans="1:11" ht="15">
      <c r="A2" s="4" t="s">
        <v>10</v>
      </c>
      <c r="B2" s="5">
        <v>161974.3</v>
      </c>
      <c r="C2" s="5">
        <v>70634.25969500454</v>
      </c>
      <c r="D2" s="5">
        <v>38786.43308094231</v>
      </c>
      <c r="E2" s="5">
        <v>16932.03042867099</v>
      </c>
      <c r="F2" s="5">
        <v>12581.096148772891</v>
      </c>
      <c r="G2" s="5">
        <v>6299.881632154852</v>
      </c>
      <c r="H2" s="5">
        <v>3093.533035661552</v>
      </c>
      <c r="I2" s="5">
        <v>8826.66545392978</v>
      </c>
      <c r="J2" s="5">
        <v>15892.643707352414</v>
      </c>
      <c r="K2" s="6">
        <v>6039.654147127034</v>
      </c>
    </row>
    <row r="3" spans="1:11" ht="15">
      <c r="A3" s="7" t="s">
        <v>11</v>
      </c>
      <c r="B3" s="8">
        <v>158512.2</v>
      </c>
      <c r="C3" s="8">
        <v>62179.2</v>
      </c>
      <c r="D3" s="8">
        <v>28559.2</v>
      </c>
      <c r="E3" s="8">
        <v>7503.3</v>
      </c>
      <c r="F3" s="8">
        <v>5483.4</v>
      </c>
      <c r="G3" s="8">
        <v>3113.3</v>
      </c>
      <c r="H3" s="8">
        <v>1114.3</v>
      </c>
      <c r="I3" s="8">
        <v>1712.9</v>
      </c>
      <c r="J3" s="8">
        <v>7668.1</v>
      </c>
      <c r="K3" s="9">
        <v>676.8</v>
      </c>
    </row>
    <row r="4" spans="1:11" ht="15">
      <c r="A4" s="7" t="s">
        <v>12</v>
      </c>
      <c r="B4" s="8">
        <v>149469.1</v>
      </c>
      <c r="C4" s="8">
        <v>58109.3</v>
      </c>
      <c r="D4" s="8">
        <v>24606.9</v>
      </c>
      <c r="E4" s="8">
        <v>6183.2</v>
      </c>
      <c r="F4" s="8">
        <v>4214.2</v>
      </c>
      <c r="G4" s="8">
        <v>2503.1</v>
      </c>
      <c r="H4" s="8">
        <v>903.5</v>
      </c>
      <c r="I4" s="8">
        <v>750</v>
      </c>
      <c r="J4" s="8">
        <v>6200.8</v>
      </c>
      <c r="K4" s="9">
        <v>0</v>
      </c>
    </row>
    <row r="5" spans="1:11" ht="15">
      <c r="A5" s="7" t="s">
        <v>13</v>
      </c>
      <c r="B5" s="8">
        <v>3462.0850822368</v>
      </c>
      <c r="C5" s="8">
        <v>1960.0545549645478</v>
      </c>
      <c r="D5" s="8">
        <v>1311.2461471183126</v>
      </c>
      <c r="E5" s="8">
        <v>642.76203723099</v>
      </c>
      <c r="F5" s="8">
        <v>516.7310545728914</v>
      </c>
      <c r="G5" s="8">
        <v>250.61456146785227</v>
      </c>
      <c r="H5" s="8">
        <v>78.25777739345192</v>
      </c>
      <c r="I5" s="8">
        <v>267.7700171297794</v>
      </c>
      <c r="J5" s="8">
        <v>343.5841566974142</v>
      </c>
      <c r="K5" s="9">
        <v>117.9040239263342</v>
      </c>
    </row>
    <row r="6" spans="1:11" ht="15">
      <c r="A6" s="7" t="s">
        <v>14</v>
      </c>
      <c r="B6" s="8">
        <v>12505.236117393</v>
      </c>
      <c r="C6" s="8">
        <v>6029.999660884548</v>
      </c>
      <c r="D6" s="8">
        <v>5263.506921244312</v>
      </c>
      <c r="E6" s="8">
        <v>1962.8455339509899</v>
      </c>
      <c r="F6" s="8">
        <v>1785.8819335728913</v>
      </c>
      <c r="G6" s="8">
        <v>860.8002319018523</v>
      </c>
      <c r="H6" s="8">
        <v>288.99731359955194</v>
      </c>
      <c r="I6" s="8">
        <v>1230.6172139297794</v>
      </c>
      <c r="J6" s="8">
        <v>1810.8329337674145</v>
      </c>
      <c r="K6" s="9">
        <v>1115.4035166293343</v>
      </c>
    </row>
    <row r="7" spans="1:11" ht="15.75" thickBot="1">
      <c r="A7" s="10" t="s">
        <v>15</v>
      </c>
      <c r="B7" s="11" t="s">
        <v>16</v>
      </c>
      <c r="C7" s="12">
        <v>6495</v>
      </c>
      <c r="D7" s="12">
        <v>8916</v>
      </c>
      <c r="E7" s="12">
        <v>8786</v>
      </c>
      <c r="F7" s="12">
        <v>6581</v>
      </c>
      <c r="G7" s="12">
        <v>2936</v>
      </c>
      <c r="H7" s="12">
        <v>1901</v>
      </c>
      <c r="I7" s="12">
        <v>6846</v>
      </c>
      <c r="J7" s="12">
        <v>7881</v>
      </c>
      <c r="K7" s="13">
        <v>5245</v>
      </c>
    </row>
    <row r="9" ht="15.75" thickBot="1"/>
    <row r="10" spans="1:11" ht="15.75" thickBot="1">
      <c r="A10" s="69" t="s">
        <v>17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</row>
    <row r="11" ht="15.75" thickBot="1"/>
    <row r="12" spans="1:7" ht="15.75" thickBot="1">
      <c r="A12" s="14" t="s">
        <v>18</v>
      </c>
      <c r="B12" s="41" t="s">
        <v>19</v>
      </c>
      <c r="C12" s="41" t="s">
        <v>32</v>
      </c>
      <c r="D12" s="16" t="s">
        <v>1</v>
      </c>
      <c r="E12" s="16" t="s">
        <v>2</v>
      </c>
      <c r="F12" s="16" t="s">
        <v>5</v>
      </c>
      <c r="G12" s="17" t="s">
        <v>9</v>
      </c>
    </row>
    <row r="13" spans="1:7" ht="15">
      <c r="A13" s="64" t="s">
        <v>20</v>
      </c>
      <c r="B13" s="42" t="s">
        <v>21</v>
      </c>
      <c r="C13" s="46">
        <f>SUM(D13:G13)</f>
        <v>156840.19999999995</v>
      </c>
      <c r="D13" s="18">
        <v>88742.69999999998</v>
      </c>
      <c r="E13" s="18">
        <v>55542.299999999996</v>
      </c>
      <c r="F13" s="18">
        <v>5686.4</v>
      </c>
      <c r="G13" s="19">
        <v>6868.8</v>
      </c>
    </row>
    <row r="14" spans="1:7" ht="15">
      <c r="A14" s="65"/>
      <c r="B14" s="43" t="s">
        <v>22</v>
      </c>
      <c r="C14" s="47">
        <f>SUM(D14:G14)</f>
        <v>2470</v>
      </c>
      <c r="D14" s="20">
        <v>617.3</v>
      </c>
      <c r="E14" s="20">
        <v>991.6000000000001</v>
      </c>
      <c r="F14" s="20">
        <v>61.8</v>
      </c>
      <c r="G14" s="21">
        <v>799.3</v>
      </c>
    </row>
    <row r="15" spans="1:7" ht="15.75" thickBot="1">
      <c r="A15" s="65"/>
      <c r="B15" s="43" t="s">
        <v>23</v>
      </c>
      <c r="C15" s="47">
        <f>SUM(D15:G15)</f>
        <v>9849.5</v>
      </c>
      <c r="D15" s="20">
        <v>4581.099999999999</v>
      </c>
      <c r="E15" s="20">
        <v>3713.9</v>
      </c>
      <c r="F15" s="20">
        <v>550.4</v>
      </c>
      <c r="G15" s="21">
        <v>1004.1</v>
      </c>
    </row>
    <row r="16" spans="1:7" ht="15.75" thickBot="1">
      <c r="A16" s="65"/>
      <c r="B16" s="41" t="s">
        <v>24</v>
      </c>
      <c r="C16" s="41"/>
      <c r="D16" s="22"/>
      <c r="E16" s="22"/>
      <c r="F16" s="22"/>
      <c r="G16" s="23"/>
    </row>
    <row r="17" spans="1:7" ht="15">
      <c r="A17" s="65"/>
      <c r="B17" s="44" t="s">
        <v>25</v>
      </c>
      <c r="C17" s="44" t="s">
        <v>33</v>
      </c>
      <c r="D17" s="25">
        <v>59.37</v>
      </c>
      <c r="E17" s="25">
        <v>119.13</v>
      </c>
      <c r="F17" s="25">
        <v>219</v>
      </c>
      <c r="G17" s="26">
        <v>114.23</v>
      </c>
    </row>
    <row r="18" spans="1:7" ht="15">
      <c r="A18" s="65"/>
      <c r="B18" s="43" t="s">
        <v>26</v>
      </c>
      <c r="C18" s="43" t="s">
        <v>33</v>
      </c>
      <c r="D18" s="27">
        <v>59.37</v>
      </c>
      <c r="E18" s="27">
        <v>119.13</v>
      </c>
      <c r="F18" s="27">
        <v>219</v>
      </c>
      <c r="G18" s="28">
        <v>114.23</v>
      </c>
    </row>
    <row r="19" spans="1:7" ht="15.75" thickBot="1">
      <c r="A19" s="65"/>
      <c r="B19" s="45" t="s">
        <v>27</v>
      </c>
      <c r="C19" s="45" t="s">
        <v>33</v>
      </c>
      <c r="D19" s="29">
        <v>59.37</v>
      </c>
      <c r="E19" s="29">
        <v>119.13</v>
      </c>
      <c r="F19" s="29">
        <v>219</v>
      </c>
      <c r="G19" s="30">
        <v>94.45</v>
      </c>
    </row>
    <row r="20" spans="1:7" ht="15.75" thickBot="1">
      <c r="A20" s="65"/>
      <c r="B20" s="41" t="s">
        <v>17</v>
      </c>
      <c r="C20" s="41"/>
      <c r="D20" s="22"/>
      <c r="E20" s="22"/>
      <c r="F20" s="22"/>
      <c r="G20" s="23"/>
    </row>
    <row r="21" spans="1:7" ht="15">
      <c r="A21" s="66"/>
      <c r="B21" s="31" t="s">
        <v>28</v>
      </c>
      <c r="C21" s="48">
        <f>SUM(D21:G21)</f>
        <v>13915352.921999997</v>
      </c>
      <c r="D21" s="32">
        <f aca="true" t="shared" si="0" ref="D21:F23">D17*D13</f>
        <v>5268654.0989999985</v>
      </c>
      <c r="E21" s="32">
        <f t="shared" si="0"/>
        <v>6616754.198999999</v>
      </c>
      <c r="F21" s="32">
        <f t="shared" si="0"/>
        <v>1245321.5999999999</v>
      </c>
      <c r="G21" s="33">
        <f>SUM(G17*G13)</f>
        <v>784623.0240000001</v>
      </c>
    </row>
    <row r="22" spans="1:7" ht="15">
      <c r="A22" s="66"/>
      <c r="B22" s="34" t="s">
        <v>29</v>
      </c>
      <c r="C22" s="49">
        <f>SUM(D22:G22)</f>
        <v>259616.648</v>
      </c>
      <c r="D22" s="35">
        <f t="shared" si="0"/>
        <v>36649.100999999995</v>
      </c>
      <c r="E22" s="35">
        <f t="shared" si="0"/>
        <v>118129.308</v>
      </c>
      <c r="F22" s="35">
        <f t="shared" si="0"/>
        <v>13534.199999999999</v>
      </c>
      <c r="G22" s="36">
        <f>G18*G14</f>
        <v>91304.039</v>
      </c>
    </row>
    <row r="23" spans="1:7" ht="15">
      <c r="A23" s="66"/>
      <c r="B23" s="34" t="s">
        <v>30</v>
      </c>
      <c r="C23" s="49">
        <f>SUM(D23:G23)</f>
        <v>929791.659</v>
      </c>
      <c r="D23" s="35">
        <f t="shared" si="0"/>
        <v>271979.90699999995</v>
      </c>
      <c r="E23" s="35">
        <f t="shared" si="0"/>
        <v>442436.907</v>
      </c>
      <c r="F23" s="35">
        <f t="shared" si="0"/>
        <v>120537.59999999999</v>
      </c>
      <c r="G23" s="36">
        <f>G19*G15</f>
        <v>94837.24500000001</v>
      </c>
    </row>
    <row r="24" spans="1:7" ht="15.75" thickBot="1">
      <c r="A24" s="67"/>
      <c r="B24" s="37" t="s">
        <v>31</v>
      </c>
      <c r="C24" s="50">
        <f>SUM(D24:G24)</f>
        <v>15104761.228999998</v>
      </c>
      <c r="D24" s="38">
        <f>SUM(D21:D23)</f>
        <v>5577283.106999998</v>
      </c>
      <c r="E24" s="39">
        <f>SUM(E21:E23)</f>
        <v>7177320.413999999</v>
      </c>
      <c r="F24" s="39">
        <f>SUM(F21:F23)</f>
        <v>1379393.4</v>
      </c>
      <c r="G24" s="40">
        <f>SUM(G21:G23)</f>
        <v>970764.3080000001</v>
      </c>
    </row>
    <row r="25" ht="15.75" thickBot="1"/>
    <row r="26" spans="1:7" ht="15.75" thickBot="1">
      <c r="A26" s="51" t="s">
        <v>18</v>
      </c>
      <c r="B26" s="41" t="s">
        <v>19</v>
      </c>
      <c r="C26" s="41" t="s">
        <v>32</v>
      </c>
      <c r="D26" s="16" t="s">
        <v>1</v>
      </c>
      <c r="E26" s="16" t="s">
        <v>2</v>
      </c>
      <c r="F26" s="16" t="s">
        <v>5</v>
      </c>
      <c r="G26" s="17" t="s">
        <v>9</v>
      </c>
    </row>
    <row r="27" spans="1:7" ht="15">
      <c r="A27" s="64" t="s">
        <v>34</v>
      </c>
      <c r="B27" s="42" t="s">
        <v>21</v>
      </c>
      <c r="C27" s="46">
        <f>SUM(D27:G27)</f>
        <v>157451.808</v>
      </c>
      <c r="D27" s="18">
        <v>88799.7</v>
      </c>
      <c r="E27" s="18">
        <v>55882.399999999994</v>
      </c>
      <c r="F27" s="18">
        <v>5697.575000000001</v>
      </c>
      <c r="G27" s="19">
        <v>7072.133000000001</v>
      </c>
    </row>
    <row r="28" spans="1:7" ht="15">
      <c r="A28" s="65"/>
      <c r="B28" s="43" t="s">
        <v>22</v>
      </c>
      <c r="C28" s="47">
        <f>SUM(D28:G28)</f>
        <v>7831.4000000000015</v>
      </c>
      <c r="D28" s="20">
        <v>3031.200000000001</v>
      </c>
      <c r="E28" s="20">
        <v>3278.6</v>
      </c>
      <c r="F28" s="20">
        <v>305</v>
      </c>
      <c r="G28" s="21">
        <v>1216.6</v>
      </c>
    </row>
    <row r="29" spans="1:7" ht="15.75" thickBot="1">
      <c r="A29" s="65"/>
      <c r="B29" s="43" t="s">
        <v>23</v>
      </c>
      <c r="C29" s="47">
        <f>SUM(D29:G29)</f>
        <v>3462.1000000000004</v>
      </c>
      <c r="D29" s="20">
        <v>1859.4000000000005</v>
      </c>
      <c r="E29" s="20">
        <v>963.0999999999999</v>
      </c>
      <c r="F29" s="20">
        <v>296</v>
      </c>
      <c r="G29" s="21">
        <v>343.6</v>
      </c>
    </row>
    <row r="30" spans="1:7" ht="15.75" thickBot="1">
      <c r="A30" s="65"/>
      <c r="B30" s="41" t="s">
        <v>24</v>
      </c>
      <c r="C30" s="41"/>
      <c r="D30" s="22"/>
      <c r="E30" s="22"/>
      <c r="F30" s="22"/>
      <c r="G30" s="23"/>
    </row>
    <row r="31" spans="1:7" ht="15">
      <c r="A31" s="65"/>
      <c r="B31" s="44" t="s">
        <v>25</v>
      </c>
      <c r="C31" s="44" t="s">
        <v>33</v>
      </c>
      <c r="D31" s="25">
        <v>85.15</v>
      </c>
      <c r="E31" s="25">
        <v>130.07</v>
      </c>
      <c r="F31" s="25">
        <v>219</v>
      </c>
      <c r="G31" s="26">
        <v>115</v>
      </c>
    </row>
    <row r="32" spans="1:7" ht="15">
      <c r="A32" s="65"/>
      <c r="B32" s="43" t="s">
        <v>26</v>
      </c>
      <c r="C32" s="43" t="s">
        <v>33</v>
      </c>
      <c r="D32" s="27">
        <v>85.15</v>
      </c>
      <c r="E32" s="27">
        <v>130.07</v>
      </c>
      <c r="F32" s="27">
        <v>219</v>
      </c>
      <c r="G32" s="28">
        <v>115</v>
      </c>
    </row>
    <row r="33" spans="1:7" ht="15.75" thickBot="1">
      <c r="A33" s="65"/>
      <c r="B33" s="45" t="s">
        <v>27</v>
      </c>
      <c r="C33" s="45" t="s">
        <v>33</v>
      </c>
      <c r="D33" s="29">
        <v>16.439999999999998</v>
      </c>
      <c r="E33" s="29">
        <v>61.359999999999985</v>
      </c>
      <c r="F33" s="29">
        <v>150.29</v>
      </c>
      <c r="G33" s="30">
        <v>27.400000000000006</v>
      </c>
    </row>
    <row r="34" spans="1:7" ht="15.75" thickBot="1">
      <c r="A34" s="65"/>
      <c r="B34" s="41" t="s">
        <v>17</v>
      </c>
      <c r="C34" s="41"/>
      <c r="D34" s="22"/>
      <c r="E34" s="22"/>
      <c r="F34" s="22"/>
      <c r="G34" s="23"/>
    </row>
    <row r="35" spans="1:7" ht="15">
      <c r="A35" s="65"/>
      <c r="B35" s="31" t="s">
        <v>28</v>
      </c>
      <c r="C35" s="48">
        <f>SUM(D35:G35)</f>
        <v>16890982.443</v>
      </c>
      <c r="D35" s="32">
        <f aca="true" t="shared" si="1" ref="D35:G36">D31*D27</f>
        <v>7561294.455</v>
      </c>
      <c r="E35" s="32">
        <f t="shared" si="1"/>
        <v>7268623.767999999</v>
      </c>
      <c r="F35" s="32">
        <f t="shared" si="1"/>
        <v>1247768.925</v>
      </c>
      <c r="G35" s="33">
        <f t="shared" si="1"/>
        <v>813295.295</v>
      </c>
    </row>
    <row r="36" spans="1:7" ht="15">
      <c r="A36" s="65"/>
      <c r="B36" s="34" t="s">
        <v>29</v>
      </c>
      <c r="C36" s="49">
        <f>SUM(D36:G36)</f>
        <v>891258.182</v>
      </c>
      <c r="D36" s="35">
        <f t="shared" si="1"/>
        <v>258106.6800000001</v>
      </c>
      <c r="E36" s="35">
        <f t="shared" si="1"/>
        <v>426447.502</v>
      </c>
      <c r="F36" s="35">
        <f t="shared" si="1"/>
        <v>66795</v>
      </c>
      <c r="G36" s="36">
        <f t="shared" si="1"/>
        <v>139909</v>
      </c>
    </row>
    <row r="37" spans="1:7" ht="15">
      <c r="A37" s="65"/>
      <c r="B37" s="34" t="s">
        <v>30</v>
      </c>
      <c r="C37" s="49">
        <f>SUM(D37:G37)</f>
        <v>143564.832</v>
      </c>
      <c r="D37" s="35">
        <f>D29*D33</f>
        <v>30568.536000000004</v>
      </c>
      <c r="E37" s="35">
        <f>E29*E33</f>
        <v>59095.81599999998</v>
      </c>
      <c r="F37" s="35">
        <f>F29*F33</f>
        <v>44485.84</v>
      </c>
      <c r="G37" s="36">
        <f>G29*G33</f>
        <v>9414.640000000003</v>
      </c>
    </row>
    <row r="38" spans="1:7" ht="15.75" thickBot="1">
      <c r="A38" s="68"/>
      <c r="B38" s="37" t="s">
        <v>31</v>
      </c>
      <c r="C38" s="50">
        <f>SUM(D38:G38)</f>
        <v>17925805.457</v>
      </c>
      <c r="D38" s="38">
        <f>SUM(D35:D37)</f>
        <v>7849969.671</v>
      </c>
      <c r="E38" s="39">
        <f>SUM(E35:E37)</f>
        <v>7754167.085999999</v>
      </c>
      <c r="F38" s="39">
        <f>SUM(F35:F37)</f>
        <v>1359049.7650000001</v>
      </c>
      <c r="G38" s="40">
        <f>SUM(G35:G37)</f>
        <v>962618.935</v>
      </c>
    </row>
    <row r="39" ht="15.75" thickBot="1"/>
    <row r="40" spans="1:7" ht="15.75" thickBot="1">
      <c r="A40" s="51" t="s">
        <v>18</v>
      </c>
      <c r="B40" s="41" t="s">
        <v>19</v>
      </c>
      <c r="C40" s="41" t="s">
        <v>32</v>
      </c>
      <c r="D40" s="16" t="s">
        <v>1</v>
      </c>
      <c r="E40" s="16" t="s">
        <v>2</v>
      </c>
      <c r="F40" s="16" t="s">
        <v>5</v>
      </c>
      <c r="G40" s="17" t="s">
        <v>9</v>
      </c>
    </row>
    <row r="41" spans="1:7" ht="15">
      <c r="A41" s="64" t="s">
        <v>38</v>
      </c>
      <c r="B41" s="42" t="s">
        <v>21</v>
      </c>
      <c r="C41" s="46">
        <f>SUM(D41:G41)</f>
        <v>157451.908</v>
      </c>
      <c r="D41" s="18">
        <v>88798.89999999998</v>
      </c>
      <c r="E41" s="18">
        <v>55883.19999999998</v>
      </c>
      <c r="F41" s="18">
        <v>5697.575</v>
      </c>
      <c r="G41" s="19">
        <v>7072.233000000001</v>
      </c>
    </row>
    <row r="42" spans="1:7" ht="15">
      <c r="A42" s="65"/>
      <c r="B42" s="43" t="s">
        <v>22</v>
      </c>
      <c r="C42" s="47">
        <f>SUM(D42:G42)</f>
        <v>7831.4</v>
      </c>
      <c r="D42" s="20">
        <v>3031.2000000000003</v>
      </c>
      <c r="E42" s="20">
        <v>3278.6</v>
      </c>
      <c r="F42" s="20">
        <v>305</v>
      </c>
      <c r="G42" s="21">
        <v>1216.6</v>
      </c>
    </row>
    <row r="43" spans="1:7" ht="15.75" thickBot="1">
      <c r="A43" s="65"/>
      <c r="B43" s="43" t="s">
        <v>23</v>
      </c>
      <c r="C43" s="47">
        <f>SUM(D43:G43)</f>
        <v>3462.1000000000004</v>
      </c>
      <c r="D43" s="20">
        <v>1859.5000000000005</v>
      </c>
      <c r="E43" s="20">
        <v>963.0999999999999</v>
      </c>
      <c r="F43" s="20">
        <v>296</v>
      </c>
      <c r="G43" s="21">
        <v>343.5</v>
      </c>
    </row>
    <row r="44" spans="1:7" ht="15.75" thickBot="1">
      <c r="A44" s="65"/>
      <c r="B44" s="41" t="s">
        <v>24</v>
      </c>
      <c r="C44" s="41"/>
      <c r="D44" s="22"/>
      <c r="E44" s="22"/>
      <c r="F44" s="22"/>
      <c r="G44" s="23"/>
    </row>
    <row r="45" spans="1:7" ht="15">
      <c r="A45" s="65"/>
      <c r="B45" s="44" t="s">
        <v>25</v>
      </c>
      <c r="C45" s="44" t="s">
        <v>33</v>
      </c>
      <c r="D45" s="25">
        <v>85.12</v>
      </c>
      <c r="E45" s="25">
        <v>129.99</v>
      </c>
      <c r="F45" s="25">
        <v>219</v>
      </c>
      <c r="G45" s="26">
        <v>115</v>
      </c>
    </row>
    <row r="46" spans="1:7" ht="15">
      <c r="A46" s="65"/>
      <c r="B46" s="43" t="s">
        <v>26</v>
      </c>
      <c r="C46" s="43" t="s">
        <v>33</v>
      </c>
      <c r="D46" s="27">
        <v>85.12</v>
      </c>
      <c r="E46" s="27">
        <v>129.99</v>
      </c>
      <c r="F46" s="27">
        <v>219</v>
      </c>
      <c r="G46" s="28">
        <v>115</v>
      </c>
    </row>
    <row r="47" spans="1:7" ht="15.75" thickBot="1">
      <c r="A47" s="65"/>
      <c r="B47" s="45" t="s">
        <v>27</v>
      </c>
      <c r="C47" s="45" t="s">
        <v>33</v>
      </c>
      <c r="D47" s="29">
        <v>16.439999999999998</v>
      </c>
      <c r="E47" s="29">
        <v>61.31</v>
      </c>
      <c r="F47" s="29">
        <v>150.32</v>
      </c>
      <c r="G47" s="30">
        <v>27.400000000000006</v>
      </c>
    </row>
    <row r="48" spans="1:7" ht="15.75" thickBot="1">
      <c r="A48" s="65"/>
      <c r="B48" s="41" t="s">
        <v>17</v>
      </c>
      <c r="C48" s="41"/>
      <c r="D48" s="22"/>
      <c r="E48" s="22"/>
      <c r="F48" s="22"/>
      <c r="G48" s="23"/>
    </row>
    <row r="49" spans="1:7" ht="15">
      <c r="A49" s="65"/>
      <c r="B49" s="31" t="s">
        <v>28</v>
      </c>
      <c r="C49" s="48">
        <f>SUM(D49:G49)</f>
        <v>16883895.256</v>
      </c>
      <c r="D49" s="32">
        <f aca="true" t="shared" si="2" ref="D49:G51">D45*D41</f>
        <v>7558562.367999999</v>
      </c>
      <c r="E49" s="32">
        <f t="shared" si="2"/>
        <v>7264257.167999999</v>
      </c>
      <c r="F49" s="32">
        <f t="shared" si="2"/>
        <v>1247768.925</v>
      </c>
      <c r="G49" s="33">
        <f t="shared" si="2"/>
        <v>813306.7950000002</v>
      </c>
    </row>
    <row r="50" spans="1:7" ht="15">
      <c r="A50" s="65"/>
      <c r="B50" s="34" t="s">
        <v>29</v>
      </c>
      <c r="C50" s="49">
        <f>SUM(D50:G50)</f>
        <v>890904.9580000001</v>
      </c>
      <c r="D50" s="35">
        <f t="shared" si="2"/>
        <v>258015.74400000004</v>
      </c>
      <c r="E50" s="35">
        <f t="shared" si="2"/>
        <v>426185.21400000004</v>
      </c>
      <c r="F50" s="35">
        <f t="shared" si="2"/>
        <v>66795</v>
      </c>
      <c r="G50" s="36">
        <f t="shared" si="2"/>
        <v>139909</v>
      </c>
    </row>
    <row r="51" spans="1:7" ht="15">
      <c r="A51" s="65"/>
      <c r="B51" s="34" t="s">
        <v>30</v>
      </c>
      <c r="C51" s="49">
        <f>SUM(D51:G51)</f>
        <v>143524.46099999998</v>
      </c>
      <c r="D51" s="35">
        <f t="shared" si="2"/>
        <v>30570.180000000004</v>
      </c>
      <c r="E51" s="35">
        <f t="shared" si="2"/>
        <v>59047.661</v>
      </c>
      <c r="F51" s="35">
        <f t="shared" si="2"/>
        <v>44494.72</v>
      </c>
      <c r="G51" s="36">
        <f t="shared" si="2"/>
        <v>9411.900000000001</v>
      </c>
    </row>
    <row r="52" spans="1:7" ht="15.75" thickBot="1">
      <c r="A52" s="68"/>
      <c r="B52" s="37" t="s">
        <v>31</v>
      </c>
      <c r="C52" s="50">
        <f>SUM(C49:C51)</f>
        <v>17918324.675</v>
      </c>
      <c r="D52" s="38">
        <f>SUM(D49:D51)</f>
        <v>7847148.2919999985</v>
      </c>
      <c r="E52" s="39">
        <f>SUM(E49:E51)</f>
        <v>7749490.042999999</v>
      </c>
      <c r="F52" s="39">
        <f>SUM(F49:F51)</f>
        <v>1359058.645</v>
      </c>
      <c r="G52" s="40">
        <f>SUM(G49:G51)</f>
        <v>962627.6950000002</v>
      </c>
    </row>
    <row r="53" ht="15.75" thickBot="1"/>
    <row r="54" spans="1:7" ht="15.75" thickBot="1">
      <c r="A54" s="51" t="s">
        <v>18</v>
      </c>
      <c r="B54" s="41" t="s">
        <v>19</v>
      </c>
      <c r="C54" s="41" t="s">
        <v>32</v>
      </c>
      <c r="D54" s="16" t="s">
        <v>1</v>
      </c>
      <c r="E54" s="16" t="s">
        <v>2</v>
      </c>
      <c r="F54" s="16" t="s">
        <v>5</v>
      </c>
      <c r="G54" s="17" t="s">
        <v>9</v>
      </c>
    </row>
    <row r="55" spans="1:7" ht="15">
      <c r="A55" s="64" t="s">
        <v>39</v>
      </c>
      <c r="B55" s="42" t="s">
        <v>21</v>
      </c>
      <c r="C55" s="46">
        <f>SUM(D55:G55)</f>
        <v>156977.86699999997</v>
      </c>
      <c r="D55" s="18">
        <v>88752.99999999999</v>
      </c>
      <c r="E55" s="18">
        <v>55671.82299999999</v>
      </c>
      <c r="F55" s="18">
        <v>5686.375</v>
      </c>
      <c r="G55" s="19">
        <v>6866.669000000001</v>
      </c>
    </row>
    <row r="56" spans="1:7" ht="15">
      <c r="A56" s="65"/>
      <c r="B56" s="43" t="s">
        <v>22</v>
      </c>
      <c r="C56" s="47">
        <f>SUM(D56:G56)</f>
        <v>4514.432000000001</v>
      </c>
      <c r="D56" s="20">
        <v>1402.532</v>
      </c>
      <c r="E56" s="20">
        <v>1844.3000000000002</v>
      </c>
      <c r="F56" s="20">
        <v>202</v>
      </c>
      <c r="G56" s="21">
        <v>1065.6</v>
      </c>
    </row>
    <row r="57" spans="1:7" ht="15.75" thickBot="1">
      <c r="A57" s="65"/>
      <c r="B57" s="43" t="s">
        <v>23</v>
      </c>
      <c r="C57" s="47">
        <f>SUM(D57:G57)</f>
        <v>7615.300000000001</v>
      </c>
      <c r="D57" s="20">
        <v>3772.3000000000006</v>
      </c>
      <c r="E57" s="20">
        <v>2726.8999999999996</v>
      </c>
      <c r="F57" s="20">
        <v>410.2000000000001</v>
      </c>
      <c r="G57" s="21">
        <v>705.9000000000001</v>
      </c>
    </row>
    <row r="58" spans="1:7" ht="15.75" thickBot="1">
      <c r="A58" s="65"/>
      <c r="B58" s="41" t="s">
        <v>24</v>
      </c>
      <c r="C58" s="41"/>
      <c r="D58" s="22"/>
      <c r="E58" s="22"/>
      <c r="F58" s="22"/>
      <c r="G58" s="23"/>
    </row>
    <row r="59" spans="1:7" ht="15">
      <c r="A59" s="65"/>
      <c r="B59" s="44" t="s">
        <v>25</v>
      </c>
      <c r="C59" s="44" t="s">
        <v>33</v>
      </c>
      <c r="D59" s="25">
        <v>68.49</v>
      </c>
      <c r="E59" s="25">
        <v>119.56</v>
      </c>
      <c r="F59" s="25">
        <v>219</v>
      </c>
      <c r="G59" s="26">
        <v>112</v>
      </c>
    </row>
    <row r="60" spans="1:7" ht="15">
      <c r="A60" s="65"/>
      <c r="B60" s="43" t="s">
        <v>26</v>
      </c>
      <c r="C60" s="43" t="s">
        <v>33</v>
      </c>
      <c r="D60" s="27">
        <v>68.49</v>
      </c>
      <c r="E60" s="27">
        <v>119.56</v>
      </c>
      <c r="F60" s="27">
        <v>219</v>
      </c>
      <c r="G60" s="28">
        <v>112</v>
      </c>
    </row>
    <row r="61" spans="1:7" ht="15.75" thickBot="1">
      <c r="A61" s="65"/>
      <c r="B61" s="45" t="s">
        <v>27</v>
      </c>
      <c r="C61" s="45" t="s">
        <v>33</v>
      </c>
      <c r="D61" s="29">
        <v>52.43</v>
      </c>
      <c r="E61" s="29">
        <v>103.5</v>
      </c>
      <c r="F61" s="29">
        <v>202.94</v>
      </c>
      <c r="G61" s="30">
        <v>90</v>
      </c>
    </row>
    <row r="62" spans="1:7" ht="15.75" thickBot="1">
      <c r="A62" s="65"/>
      <c r="B62" s="41" t="s">
        <v>17</v>
      </c>
      <c r="C62" s="41"/>
      <c r="D62" s="22"/>
      <c r="E62" s="22"/>
      <c r="F62" s="22"/>
      <c r="G62" s="23"/>
    </row>
    <row r="63" spans="1:7" ht="15">
      <c r="A63" s="65"/>
      <c r="B63" s="31" t="s">
        <v>28</v>
      </c>
      <c r="C63" s="48">
        <f>SUM(D63:G63)</f>
        <v>14749199.180879997</v>
      </c>
      <c r="D63" s="32">
        <f aca="true" t="shared" si="3" ref="D63:G65">D59*D55</f>
        <v>6078692.969999999</v>
      </c>
      <c r="E63" s="32">
        <f t="shared" si="3"/>
        <v>6656123.157879999</v>
      </c>
      <c r="F63" s="32">
        <f t="shared" si="3"/>
        <v>1245316.125</v>
      </c>
      <c r="G63" s="33">
        <f t="shared" si="3"/>
        <v>769066.9280000001</v>
      </c>
    </row>
    <row r="64" spans="1:7" ht="15">
      <c r="A64" s="65"/>
      <c r="B64" s="34" t="s">
        <v>29</v>
      </c>
      <c r="C64" s="49">
        <f>SUM(D64:G64)</f>
        <v>480149.12468</v>
      </c>
      <c r="D64" s="35">
        <f t="shared" si="3"/>
        <v>96059.41668</v>
      </c>
      <c r="E64" s="35">
        <f t="shared" si="3"/>
        <v>220504.50800000003</v>
      </c>
      <c r="F64" s="35">
        <f t="shared" si="3"/>
        <v>44238</v>
      </c>
      <c r="G64" s="36">
        <f t="shared" si="3"/>
        <v>119347.19999999998</v>
      </c>
    </row>
    <row r="65" spans="1:7" ht="15">
      <c r="A65" s="65"/>
      <c r="B65" s="34" t="s">
        <v>30</v>
      </c>
      <c r="C65" s="49">
        <f>SUM(D65:G65)</f>
        <v>626792.827</v>
      </c>
      <c r="D65" s="35">
        <f t="shared" si="3"/>
        <v>197781.68900000004</v>
      </c>
      <c r="E65" s="35">
        <f t="shared" si="3"/>
        <v>282234.14999999997</v>
      </c>
      <c r="F65" s="35">
        <f t="shared" si="3"/>
        <v>83245.98800000003</v>
      </c>
      <c r="G65" s="36">
        <f t="shared" si="3"/>
        <v>63531.00000000001</v>
      </c>
    </row>
    <row r="66" spans="1:7" ht="15.75" thickBot="1">
      <c r="A66" s="68"/>
      <c r="B66" s="37" t="s">
        <v>31</v>
      </c>
      <c r="C66" s="50">
        <f>SUM(C63:C65)</f>
        <v>15856141.132559996</v>
      </c>
      <c r="D66" s="38">
        <f>SUM(D63:D65)</f>
        <v>6372534.075679999</v>
      </c>
      <c r="E66" s="39">
        <f>SUM(E63:E65)</f>
        <v>7158861.81588</v>
      </c>
      <c r="F66" s="39">
        <f>SUM(F63:F65)</f>
        <v>1372800.1130000001</v>
      </c>
      <c r="G66" s="40">
        <f>SUM(G63:G65)</f>
        <v>951945.128</v>
      </c>
    </row>
  </sheetData>
  <sheetProtection/>
  <mergeCells count="5">
    <mergeCell ref="A13:A24"/>
    <mergeCell ref="A27:A38"/>
    <mergeCell ref="A10:K10"/>
    <mergeCell ref="A41:A52"/>
    <mergeCell ref="A55:A66"/>
  </mergeCells>
  <printOptions/>
  <pageMargins left="0" right="0" top="0" bottom="0" header="0.3" footer="0.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Engle, Andrew</dc:creator>
  <cp:keywords/>
  <dc:description/>
  <cp:lastModifiedBy>Scott Baker</cp:lastModifiedBy>
  <cp:lastPrinted>2013-10-16T12:18:28Z</cp:lastPrinted>
  <dcterms:created xsi:type="dcterms:W3CDTF">2013-10-08T17:46:28Z</dcterms:created>
  <dcterms:modified xsi:type="dcterms:W3CDTF">2013-10-16T17:25:39Z</dcterms:modified>
  <cp:category/>
  <cp:version/>
  <cp:contentType/>
  <cp:contentStatus/>
</cp:coreProperties>
</file>