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9440" windowHeight="8115" activeTab="0"/>
  </bookViews>
  <sheets>
    <sheet name="New Allocation" sheetId="1" r:id="rId1"/>
    <sheet name="Legend" sheetId="2" r:id="rId2"/>
  </sheets>
  <definedNames>
    <definedName name="_xlnm._FilterDatabase" localSheetId="0" hidden="1">'New Allocation'!$A$3:$BE$31</definedName>
  </definedNames>
  <calcPr fullCalcOnLoad="1"/>
</workbook>
</file>

<file path=xl/sharedStrings.xml><?xml version="1.0" encoding="utf-8"?>
<sst xmlns="http://schemas.openxmlformats.org/spreadsheetml/2006/main" count="195" uniqueCount="119">
  <si>
    <t>Upgrade ID</t>
  </si>
  <si>
    <t>Backbone / Necessary LVF ?</t>
  </si>
  <si>
    <t>Single Zone Allocation ?</t>
  </si>
  <si>
    <t>Description</t>
  </si>
  <si>
    <t>Trans Owner</t>
  </si>
  <si>
    <t>AEC</t>
  </si>
  <si>
    <t>AEP</t>
  </si>
  <si>
    <t>APS</t>
  </si>
  <si>
    <t>ATSI</t>
  </si>
  <si>
    <t>BGE</t>
  </si>
  <si>
    <t>ComEd</t>
  </si>
  <si>
    <t>Coned</t>
  </si>
  <si>
    <t>Dayton</t>
  </si>
  <si>
    <t>DL</t>
  </si>
  <si>
    <t>DPL</t>
  </si>
  <si>
    <t>Dominion</t>
  </si>
  <si>
    <t>DEOK</t>
  </si>
  <si>
    <t>ECP</t>
  </si>
  <si>
    <t>HTP</t>
  </si>
  <si>
    <t>JCPL</t>
  </si>
  <si>
    <t>ME</t>
  </si>
  <si>
    <t>Neptune</t>
  </si>
  <si>
    <t>PECO</t>
  </si>
  <si>
    <t>PENELEC</t>
  </si>
  <si>
    <t>PEPCO</t>
  </si>
  <si>
    <t>PPL</t>
  </si>
  <si>
    <t>PSEG</t>
  </si>
  <si>
    <t>RE</t>
  </si>
  <si>
    <t>UGI</t>
  </si>
  <si>
    <t>SHORT NAME</t>
  </si>
  <si>
    <t xml:space="preserve">FULL NAME </t>
  </si>
  <si>
    <t xml:space="preserve">Atlantic City Electric Company </t>
  </si>
  <si>
    <t xml:space="preserve">AEP East Zone </t>
  </si>
  <si>
    <t xml:space="preserve">Allegheny Power </t>
  </si>
  <si>
    <t xml:space="preserve">American Transmission Systems, Incorporated </t>
  </si>
  <si>
    <t xml:space="preserve">Baltimore Gas and Electric Company </t>
  </si>
  <si>
    <t xml:space="preserve">Commonwealth Edison Company </t>
  </si>
  <si>
    <t>ConEd</t>
  </si>
  <si>
    <t>Consolidated Edison Company</t>
  </si>
  <si>
    <t xml:space="preserve">The Dayton Power and Light Company </t>
  </si>
  <si>
    <t xml:space="preserve">Duke Energy Ohio, Inc. and Duke Energy Kentucky, Inc. </t>
  </si>
  <si>
    <t xml:space="preserve">Duquesne Light Company </t>
  </si>
  <si>
    <t xml:space="preserve">Virginia Electric and Power Company </t>
  </si>
  <si>
    <t xml:space="preserve">Delmarva Power and Light Company </t>
  </si>
  <si>
    <t>East Coast Power, LLC</t>
  </si>
  <si>
    <t>Hudson Transmission Partners, LLC</t>
  </si>
  <si>
    <t xml:space="preserve">Jersey Central Power and Light Company </t>
  </si>
  <si>
    <t xml:space="preserve">Metropolitan Edison Company </t>
  </si>
  <si>
    <t>NEPTUNE</t>
  </si>
  <si>
    <t>Neptune Regional Transmission System, LLC</t>
  </si>
  <si>
    <t xml:space="preserve">PECO Energy Company </t>
  </si>
  <si>
    <t xml:space="preserve">Pennsylvania Electric Company </t>
  </si>
  <si>
    <t xml:space="preserve">Potomac Electric Power Company </t>
  </si>
  <si>
    <t xml:space="preserve">PPL Electric Utilities Corporation </t>
  </si>
  <si>
    <t xml:space="preserve">Public Service Electric and Gas Company </t>
  </si>
  <si>
    <t xml:space="preserve">Rockland Electric Company </t>
  </si>
  <si>
    <t>UGI Utilities, Inc.</t>
  </si>
  <si>
    <t>Cost Estimate ($M)</t>
  </si>
  <si>
    <t>TOTAL COST ESTIMATE ($M)</t>
  </si>
  <si>
    <t>EKPC</t>
  </si>
  <si>
    <t>b2436.50</t>
  </si>
  <si>
    <t>b2436.60</t>
  </si>
  <si>
    <t>b2436.70</t>
  </si>
  <si>
    <t>b2436.91</t>
  </si>
  <si>
    <t>b2437.10</t>
  </si>
  <si>
    <t>b2437.11</t>
  </si>
  <si>
    <t>b2437.20</t>
  </si>
  <si>
    <t>b2437.21</t>
  </si>
  <si>
    <t>b2437.30</t>
  </si>
  <si>
    <t>b2436.21_DFAX_Allocation</t>
  </si>
  <si>
    <t>b2436.22_DFAX_Allocation</t>
  </si>
  <si>
    <t>b2436.81_DFAX_Allocation</t>
  </si>
  <si>
    <t>b2436.83_DFAX_Allocation</t>
  </si>
  <si>
    <t>b2436.90_DFAX_Allocation</t>
  </si>
  <si>
    <t>b2436.21_Load_Ratio_Share_Allocation</t>
  </si>
  <si>
    <t>b2436.22_Load_Ratio_Share_Allocation</t>
  </si>
  <si>
    <t>b2436.81_Load_Ratio_Share_Allocation</t>
  </si>
  <si>
    <t>b2436.83_Load_Ratio_Share_Allocation</t>
  </si>
  <si>
    <t>b2436.90_Load_Ratio_Share_Allocation</t>
  </si>
  <si>
    <t>Convert the Marion - Bayonne "L" 138 kV circuit to 345 kV and any associated substation upgrades. (50% of allocation based on DFAX)</t>
  </si>
  <si>
    <t>East Kentucky Power Cooperative, Inc.</t>
  </si>
  <si>
    <t>b2436.10_DFAX_Allocation</t>
  </si>
  <si>
    <t>b2436.10_Load_Ratio_Share_Allocation</t>
  </si>
  <si>
    <t>b2436.33</t>
  </si>
  <si>
    <t>b2436.34</t>
  </si>
  <si>
    <t>b2436.84_DFAX_Allocation</t>
  </si>
  <si>
    <t>b2436.84_Load_Ratio_Share_Allocation</t>
  </si>
  <si>
    <t>b2436.85_DFAX_Allocation</t>
  </si>
  <si>
    <t>b2436.85_Load_Ratio_Share_Allocation</t>
  </si>
  <si>
    <t>b2437.33</t>
  </si>
  <si>
    <t>Convert the Bergen - Marion 138 kV path to double circuit 345 kV and associated substation upgrades. (50% of allocation based on DFAX)</t>
  </si>
  <si>
    <t>Convert the Bergen - Marion 138 kV path to double circuit 345 kV and associated substation upgrades. (50% of allocation based on load ratio share)</t>
  </si>
  <si>
    <t>Convert the Marion - Bayonne "L" 138 kV circuit to 345 kV and any associated substation upgrades. (50% of allocation based on load ratio share)</t>
  </si>
  <si>
    <t>Convert the Marion - Bayonne "C" 138 kV circuit to 345 kV and any associated substation upgrades. (50% of allocation based on DFAX)</t>
  </si>
  <si>
    <t>Convert the Marion - Bayonne "C" 138 kV circuit to 345 kV and any associated substation upgrades. (50% of allocation based on load ratio share)</t>
  </si>
  <si>
    <t>Construct a new Bayway - Bayonne 345 kV circuit and any associated substation upgrades</t>
  </si>
  <si>
    <t>Construct a new North Ave - Bayonne 345 kV circuit and any associated substation upgrades</t>
  </si>
  <si>
    <t>Construct a new North Ave - Airport 345 kV circuit and any associated substation upgrades</t>
  </si>
  <si>
    <t>Construct a new Airport - Bayway 345 kV circuit and any associated substation upgrades</t>
  </si>
  <si>
    <t>Convert the Bayway - Linden "Z" 138 kV circuit to 345 kV and any associated substation upgrades. (50% of allocation based on DFAX)</t>
  </si>
  <si>
    <t>Convert the Bayway - Linden "Z" 138 kV circuit to 345 kV and any associated substation upgrades. (50% of allocation based on load ratio share)</t>
  </si>
  <si>
    <t>Convert the Bayway - Linden "W" 138 kV circuit to 345 kV and any associated substation upgrades. (50% of allocation based on DFAX)</t>
  </si>
  <si>
    <t>Convert the Bayway - Linden "W" 138 kV circuit to 345 kV and any associated substation upgrades. (50% of allocation based on load ratio share)</t>
  </si>
  <si>
    <t>Convert the Bayway - Linden "M" 138 kV circuit to 345 kV and any associated substation upgrades. (50% of allocation based on DFAX)</t>
  </si>
  <si>
    <t>Convert the Bayway - Linden "M" 138 kV circuit to 345 kV and any associated substation upgrades. (50% of allocation based on load ratio share)</t>
  </si>
  <si>
    <t>Relocate Farragut - Hudson "B" and "C" 345 kV circuits to Marion 345 kV and any associated substation upgrades. (50% of allocation based on DFAX)</t>
  </si>
  <si>
    <t>Relocate Farragut - Hudson "B" and "C" 345 kV circuits to Marion 345 kV and any associated substation upgrades. (50% of allocation based on load ratio share)</t>
  </si>
  <si>
    <t>Relocate the Hudson 2 generation to inject into the 345 kV at Marion and any associated upgrades</t>
  </si>
  <si>
    <t>New Bergen 345/230 kV transformer and any associated substation upgrades</t>
  </si>
  <si>
    <t>New Bergen 345/138 kV transformer #1 and any associated substation upgrades</t>
  </si>
  <si>
    <t>New Bayway 345/138 kV transformer #1 and any associated substation upgrades</t>
  </si>
  <si>
    <t>New Bayway 345/138 kV transformer #2 and any associated substation upgrades</t>
  </si>
  <si>
    <t>New Linden 345/230 kV transformer and any associated substation upgrades</t>
  </si>
  <si>
    <t>New Bayonne 345/69 kV transformer and any associated substation upgrades</t>
  </si>
  <si>
    <t xml:space="preserve">Relocate the underground portion of North Ave - Linden "T" 138 kV circuit to Bayway, convert it to 345 kV, and any associated substation upgrades
</t>
  </si>
  <si>
    <t>Relocate the overhead portion of Linden - North Ave "T" 138 kV circuit to Bayway, convert it to 345 kV, and any associated substation upgrades. (50% of allocation based on DFAX)</t>
  </si>
  <si>
    <t>Relocate the overhead portion of Linden - North Ave "T" 138 kV circuit to Bayway, convert it to 345 kV, and any associated substation upgrades. (50% of allocation based on load ratio share)</t>
  </si>
  <si>
    <t>Bergen - Linden Double Circuit 345 kV Project Configuration</t>
  </si>
  <si>
    <t>July 8th,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</si>
</sst>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0"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Siemens Sans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 style="thick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</borders>
  <cellStyleXfs count="4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38" fillId="20" borderId="0" applyNumberFormat="0" applyBorder="0" applyAlignment="0" applyProtection="0"/>
    <xf numFmtId="0" fontId="1" fillId="9" borderId="0" applyNumberFormat="0" applyBorder="0" applyAlignment="0" applyProtection="0"/>
    <xf numFmtId="0" fontId="38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38" fillId="21" borderId="0" applyNumberFormat="0" applyBorder="0" applyAlignment="0" applyProtection="0"/>
    <xf numFmtId="0" fontId="1" fillId="15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6" fillId="25" borderId="0" applyNumberFormat="0" applyBorder="0" applyAlignment="0" applyProtection="0"/>
    <xf numFmtId="0" fontId="40" fillId="24" borderId="0" applyNumberFormat="0" applyBorder="0" applyAlignment="0" applyProtection="0"/>
    <xf numFmtId="0" fontId="39" fillId="24" borderId="0" applyNumberFormat="0" applyBorder="0" applyAlignment="0" applyProtection="0"/>
    <xf numFmtId="0" fontId="6" fillId="25" borderId="0" applyNumberFormat="0" applyBorder="0" applyAlignment="0" applyProtection="0"/>
    <xf numFmtId="0" fontId="39" fillId="26" borderId="0" applyNumberFormat="0" applyBorder="0" applyAlignment="0" applyProtection="0"/>
    <xf numFmtId="0" fontId="6" fillId="17" borderId="0" applyNumberFormat="0" applyBorder="0" applyAlignment="0" applyProtection="0"/>
    <xf numFmtId="0" fontId="40" fillId="26" borderId="0" applyNumberFormat="0" applyBorder="0" applyAlignment="0" applyProtection="0"/>
    <xf numFmtId="0" fontId="39" fillId="26" borderId="0" applyNumberFormat="0" applyBorder="0" applyAlignment="0" applyProtection="0"/>
    <xf numFmtId="0" fontId="6" fillId="17" borderId="0" applyNumberFormat="0" applyBorder="0" applyAlignment="0" applyProtection="0"/>
    <xf numFmtId="0" fontId="39" fillId="27" borderId="0" applyNumberFormat="0" applyBorder="0" applyAlignment="0" applyProtection="0"/>
    <xf numFmtId="0" fontId="6" fillId="19" borderId="0" applyNumberFormat="0" applyBorder="0" applyAlignment="0" applyProtection="0"/>
    <xf numFmtId="0" fontId="40" fillId="27" borderId="0" applyNumberFormat="0" applyBorder="0" applyAlignment="0" applyProtection="0"/>
    <xf numFmtId="0" fontId="39" fillId="27" borderId="0" applyNumberFormat="0" applyBorder="0" applyAlignment="0" applyProtection="0"/>
    <xf numFmtId="0" fontId="6" fillId="19" borderId="0" applyNumberFormat="0" applyBorder="0" applyAlignment="0" applyProtection="0"/>
    <xf numFmtId="0" fontId="39" fillId="28" borderId="0" applyNumberFormat="0" applyBorder="0" applyAlignment="0" applyProtection="0"/>
    <xf numFmtId="0" fontId="6" fillId="29" borderId="0" applyNumberFormat="0" applyBorder="0" applyAlignment="0" applyProtection="0"/>
    <xf numFmtId="0" fontId="40" fillId="28" borderId="0" applyNumberFormat="0" applyBorder="0" applyAlignment="0" applyProtection="0"/>
    <xf numFmtId="0" fontId="39" fillId="28" borderId="0" applyNumberFormat="0" applyBorder="0" applyAlignment="0" applyProtection="0"/>
    <xf numFmtId="0" fontId="6" fillId="29" borderId="0" applyNumberFormat="0" applyBorder="0" applyAlignment="0" applyProtection="0"/>
    <xf numFmtId="0" fontId="39" fillId="30" borderId="0" applyNumberFormat="0" applyBorder="0" applyAlignment="0" applyProtection="0"/>
    <xf numFmtId="0" fontId="6" fillId="31" borderId="0" applyNumberFormat="0" applyBorder="0" applyAlignment="0" applyProtection="0"/>
    <xf numFmtId="0" fontId="40" fillId="30" borderId="0" applyNumberFormat="0" applyBorder="0" applyAlignment="0" applyProtection="0"/>
    <xf numFmtId="0" fontId="39" fillId="30" borderId="0" applyNumberFormat="0" applyBorder="0" applyAlignment="0" applyProtection="0"/>
    <xf numFmtId="0" fontId="6" fillId="31" borderId="0" applyNumberFormat="0" applyBorder="0" applyAlignment="0" applyProtection="0"/>
    <xf numFmtId="0" fontId="39" fillId="32" borderId="0" applyNumberFormat="0" applyBorder="0" applyAlignment="0" applyProtection="0"/>
    <xf numFmtId="0" fontId="6" fillId="33" borderId="0" applyNumberFormat="0" applyBorder="0" applyAlignment="0" applyProtection="0"/>
    <xf numFmtId="0" fontId="40" fillId="32" borderId="0" applyNumberFormat="0" applyBorder="0" applyAlignment="0" applyProtection="0"/>
    <xf numFmtId="0" fontId="39" fillId="32" borderId="0" applyNumberFormat="0" applyBorder="0" applyAlignment="0" applyProtection="0"/>
    <xf numFmtId="0" fontId="6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35" borderId="0" applyNumberFormat="0" applyBorder="0" applyAlignment="0" applyProtection="0"/>
    <xf numFmtId="0" fontId="40" fillId="34" borderId="0" applyNumberFormat="0" applyBorder="0" applyAlignment="0" applyProtection="0"/>
    <xf numFmtId="0" fontId="39" fillId="34" borderId="0" applyNumberFormat="0" applyBorder="0" applyAlignment="0" applyProtection="0"/>
    <xf numFmtId="0" fontId="6" fillId="35" borderId="0" applyNumberFormat="0" applyBorder="0" applyAlignment="0" applyProtection="0"/>
    <xf numFmtId="0" fontId="39" fillId="36" borderId="0" applyNumberFormat="0" applyBorder="0" applyAlignment="0" applyProtection="0"/>
    <xf numFmtId="0" fontId="6" fillId="37" borderId="0" applyNumberFormat="0" applyBorder="0" applyAlignment="0" applyProtection="0"/>
    <xf numFmtId="0" fontId="40" fillId="36" borderId="0" applyNumberFormat="0" applyBorder="0" applyAlignment="0" applyProtection="0"/>
    <xf numFmtId="0" fontId="39" fillId="36" borderId="0" applyNumberFormat="0" applyBorder="0" applyAlignment="0" applyProtection="0"/>
    <xf numFmtId="0" fontId="6" fillId="37" borderId="0" applyNumberFormat="0" applyBorder="0" applyAlignment="0" applyProtection="0"/>
    <xf numFmtId="0" fontId="39" fillId="38" borderId="0" applyNumberFormat="0" applyBorder="0" applyAlignment="0" applyProtection="0"/>
    <xf numFmtId="0" fontId="6" fillId="39" borderId="0" applyNumberFormat="0" applyBorder="0" applyAlignment="0" applyProtection="0"/>
    <xf numFmtId="0" fontId="40" fillId="38" borderId="0" applyNumberFormat="0" applyBorder="0" applyAlignment="0" applyProtection="0"/>
    <xf numFmtId="0" fontId="39" fillId="38" borderId="0" applyNumberFormat="0" applyBorder="0" applyAlignment="0" applyProtection="0"/>
    <xf numFmtId="0" fontId="6" fillId="39" borderId="0" applyNumberFormat="0" applyBorder="0" applyAlignment="0" applyProtection="0"/>
    <xf numFmtId="0" fontId="39" fillId="40" borderId="0" applyNumberFormat="0" applyBorder="0" applyAlignment="0" applyProtection="0"/>
    <xf numFmtId="0" fontId="6" fillId="29" borderId="0" applyNumberFormat="0" applyBorder="0" applyAlignment="0" applyProtection="0"/>
    <xf numFmtId="0" fontId="40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9" borderId="0" applyNumberFormat="0" applyBorder="0" applyAlignment="0" applyProtection="0"/>
    <xf numFmtId="0" fontId="39" fillId="41" borderId="0" applyNumberFormat="0" applyBorder="0" applyAlignment="0" applyProtection="0"/>
    <xf numFmtId="0" fontId="6" fillId="31" borderId="0" applyNumberFormat="0" applyBorder="0" applyAlignment="0" applyProtection="0"/>
    <xf numFmtId="0" fontId="40" fillId="41" borderId="0" applyNumberFormat="0" applyBorder="0" applyAlignment="0" applyProtection="0"/>
    <xf numFmtId="0" fontId="39" fillId="41" borderId="0" applyNumberFormat="0" applyBorder="0" applyAlignment="0" applyProtection="0"/>
    <xf numFmtId="0" fontId="6" fillId="31" borderId="0" applyNumberFormat="0" applyBorder="0" applyAlignment="0" applyProtection="0"/>
    <xf numFmtId="0" fontId="39" fillId="42" borderId="0" applyNumberFormat="0" applyBorder="0" applyAlignment="0" applyProtection="0"/>
    <xf numFmtId="0" fontId="6" fillId="43" borderId="0" applyNumberFormat="0" applyBorder="0" applyAlignment="0" applyProtection="0"/>
    <xf numFmtId="0" fontId="40" fillId="42" borderId="0" applyNumberFormat="0" applyBorder="0" applyAlignment="0" applyProtection="0"/>
    <xf numFmtId="0" fontId="39" fillId="42" borderId="0" applyNumberFormat="0" applyBorder="0" applyAlignment="0" applyProtection="0"/>
    <xf numFmtId="0" fontId="6" fillId="43" borderId="0" applyNumberFormat="0" applyBorder="0" applyAlignment="0" applyProtection="0"/>
    <xf numFmtId="0" fontId="41" fillId="44" borderId="0" applyNumberFormat="0" applyBorder="0" applyAlignment="0" applyProtection="0"/>
    <xf numFmtId="0" fontId="7" fillId="5" borderId="0" applyNumberFormat="0" applyBorder="0" applyAlignment="0" applyProtection="0"/>
    <xf numFmtId="0" fontId="42" fillId="44" borderId="0" applyNumberFormat="0" applyBorder="0" applyAlignment="0" applyProtection="0"/>
    <xf numFmtId="0" fontId="41" fillId="44" borderId="0" applyNumberFormat="0" applyBorder="0" applyAlignment="0" applyProtection="0"/>
    <xf numFmtId="0" fontId="7" fillId="5" borderId="0" applyNumberFormat="0" applyBorder="0" applyAlignment="0" applyProtection="0"/>
    <xf numFmtId="0" fontId="43" fillId="45" borderId="1" applyNumberFormat="0" applyAlignment="0" applyProtection="0"/>
    <xf numFmtId="0" fontId="8" fillId="46" borderId="2" applyNumberFormat="0" applyAlignment="0" applyProtection="0"/>
    <xf numFmtId="0" fontId="44" fillId="45" borderId="1" applyNumberFormat="0" applyAlignment="0" applyProtection="0"/>
    <xf numFmtId="0" fontId="43" fillId="45" borderId="1" applyNumberFormat="0" applyAlignment="0" applyProtection="0"/>
    <xf numFmtId="0" fontId="8" fillId="46" borderId="2" applyNumberFormat="0" applyAlignment="0" applyProtection="0"/>
    <xf numFmtId="0" fontId="45" fillId="47" borderId="3" applyNumberFormat="0" applyAlignment="0" applyProtection="0"/>
    <xf numFmtId="0" fontId="9" fillId="48" borderId="4" applyNumberFormat="0" applyAlignment="0" applyProtection="0"/>
    <xf numFmtId="0" fontId="46" fillId="47" borderId="3" applyNumberFormat="0" applyAlignment="0" applyProtection="0"/>
    <xf numFmtId="0" fontId="45" fillId="47" borderId="3" applyNumberFormat="0" applyAlignment="0" applyProtection="0"/>
    <xf numFmtId="0" fontId="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1" fillId="7" borderId="0" applyNumberFormat="0" applyBorder="0" applyAlignment="0" applyProtection="0"/>
    <xf numFmtId="0" fontId="50" fillId="49" borderId="0" applyNumberFormat="0" applyBorder="0" applyAlignment="0" applyProtection="0"/>
    <xf numFmtId="0" fontId="49" fillId="49" borderId="0" applyNumberFormat="0" applyBorder="0" applyAlignment="0" applyProtection="0"/>
    <xf numFmtId="0" fontId="11" fillId="7" borderId="0" applyNumberFormat="0" applyBorder="0" applyAlignment="0" applyProtection="0"/>
    <xf numFmtId="0" fontId="51" fillId="0" borderId="5" applyNumberFormat="0" applyFill="0" applyAlignment="0" applyProtection="0"/>
    <xf numFmtId="0" fontId="12" fillId="0" borderId="6" applyNumberFormat="0" applyFill="0" applyAlignment="0" applyProtection="0"/>
    <xf numFmtId="0" fontId="52" fillId="0" borderId="5" applyNumberFormat="0" applyFill="0" applyAlignment="0" applyProtection="0"/>
    <xf numFmtId="0" fontId="51" fillId="0" borderId="5" applyNumberFormat="0" applyFill="0" applyAlignment="0" applyProtection="0"/>
    <xf numFmtId="0" fontId="12" fillId="0" borderId="6" applyNumberFormat="0" applyFill="0" applyAlignment="0" applyProtection="0"/>
    <xf numFmtId="0" fontId="53" fillId="0" borderId="7" applyNumberFormat="0" applyFill="0" applyAlignment="0" applyProtection="0"/>
    <xf numFmtId="0" fontId="13" fillId="0" borderId="8" applyNumberFormat="0" applyFill="0" applyAlignment="0" applyProtection="0"/>
    <xf numFmtId="0" fontId="54" fillId="0" borderId="7" applyNumberFormat="0" applyFill="0" applyAlignment="0" applyProtection="0"/>
    <xf numFmtId="0" fontId="53" fillId="0" borderId="7" applyNumberFormat="0" applyFill="0" applyAlignment="0" applyProtection="0"/>
    <xf numFmtId="0" fontId="13" fillId="0" borderId="8" applyNumberFormat="0" applyFill="0" applyAlignment="0" applyProtection="0"/>
    <xf numFmtId="0" fontId="55" fillId="0" borderId="9" applyNumberFormat="0" applyFill="0" applyAlignment="0" applyProtection="0"/>
    <xf numFmtId="0" fontId="14" fillId="0" borderId="10" applyNumberFormat="0" applyFill="0" applyAlignment="0" applyProtection="0"/>
    <xf numFmtId="0" fontId="56" fillId="0" borderId="9" applyNumberFormat="0" applyFill="0" applyAlignment="0" applyProtection="0"/>
    <xf numFmtId="0" fontId="55" fillId="0" borderId="9" applyNumberFormat="0" applyFill="0" applyAlignment="0" applyProtection="0"/>
    <xf numFmtId="0" fontId="14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50" borderId="1" applyNumberFormat="0" applyAlignment="0" applyProtection="0"/>
    <xf numFmtId="0" fontId="15" fillId="13" borderId="2" applyNumberFormat="0" applyAlignment="0" applyProtection="0"/>
    <xf numFmtId="0" fontId="58" fillId="50" borderId="1" applyNumberFormat="0" applyAlignment="0" applyProtection="0"/>
    <xf numFmtId="0" fontId="57" fillId="50" borderId="1" applyNumberFormat="0" applyAlignment="0" applyProtection="0"/>
    <xf numFmtId="0" fontId="15" fillId="13" borderId="2" applyNumberFormat="0" applyAlignment="0" applyProtection="0"/>
    <xf numFmtId="0" fontId="59" fillId="0" borderId="11" applyNumberFormat="0" applyFill="0" applyAlignment="0" applyProtection="0"/>
    <xf numFmtId="0" fontId="16" fillId="0" borderId="12" applyNumberFormat="0" applyFill="0" applyAlignment="0" applyProtection="0"/>
    <xf numFmtId="0" fontId="60" fillId="0" borderId="11" applyNumberFormat="0" applyFill="0" applyAlignment="0" applyProtection="0"/>
    <xf numFmtId="0" fontId="59" fillId="0" borderId="11" applyNumberFormat="0" applyFill="0" applyAlignment="0" applyProtection="0"/>
    <xf numFmtId="0" fontId="16" fillId="0" borderId="12" applyNumberFormat="0" applyFill="0" applyAlignment="0" applyProtection="0"/>
    <xf numFmtId="0" fontId="61" fillId="51" borderId="0" applyNumberFormat="0" applyBorder="0" applyAlignment="0" applyProtection="0"/>
    <xf numFmtId="0" fontId="17" fillId="52" borderId="0" applyNumberFormat="0" applyBorder="0" applyAlignment="0" applyProtection="0"/>
    <xf numFmtId="0" fontId="62" fillId="51" borderId="0" applyNumberFormat="0" applyBorder="0" applyAlignment="0" applyProtection="0"/>
    <xf numFmtId="0" fontId="61" fillId="51" borderId="0" applyNumberFormat="0" applyBorder="0" applyAlignment="0" applyProtection="0"/>
    <xf numFmtId="0" fontId="17" fillId="5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3" fillId="0" borderId="0">
      <alignment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0" fillId="53" borderId="13" applyNumberFormat="0" applyFont="0" applyAlignment="0" applyProtection="0"/>
    <xf numFmtId="0" fontId="38" fillId="53" borderId="13" applyNumberFormat="0" applyFont="0" applyAlignment="0" applyProtection="0"/>
    <xf numFmtId="0" fontId="1" fillId="54" borderId="14" applyNumberFormat="0" applyFont="0" applyAlignment="0" applyProtection="0"/>
    <xf numFmtId="0" fontId="63" fillId="45" borderId="15" applyNumberFormat="0" applyAlignment="0" applyProtection="0"/>
    <xf numFmtId="0" fontId="18" fillId="46" borderId="16" applyNumberFormat="0" applyAlignment="0" applyProtection="0"/>
    <xf numFmtId="0" fontId="64" fillId="45" borderId="15" applyNumberFormat="0" applyAlignment="0" applyProtection="0"/>
    <xf numFmtId="0" fontId="63" fillId="45" borderId="15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5" fillId="0" borderId="18" applyNumberFormat="0" applyFill="0" applyAlignment="0" applyProtection="0"/>
    <xf numFmtId="0" fontId="67" fillId="0" borderId="17" applyNumberFormat="0" applyFill="0" applyAlignment="0" applyProtection="0"/>
    <xf numFmtId="0" fontId="66" fillId="0" borderId="17" applyNumberFormat="0" applyFill="0" applyAlignment="0" applyProtection="0"/>
    <xf numFmtId="0" fontId="5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0" fontId="0" fillId="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67" fillId="0" borderId="19" xfId="0" applyFont="1" applyBorder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Fill="1" applyAlignment="1">
      <alignment wrapText="1"/>
    </xf>
    <xf numFmtId="10" fontId="0" fillId="0" borderId="0" xfId="384" applyNumberFormat="1" applyFont="1" applyAlignment="1">
      <alignment horizontal="center"/>
    </xf>
    <xf numFmtId="164" fontId="46" fillId="55" borderId="20" xfId="0" applyNumberFormat="1" applyFont="1" applyFill="1" applyBorder="1" applyAlignment="1">
      <alignment horizontal="left" wrapText="1"/>
    </xf>
    <xf numFmtId="164" fontId="46" fillId="55" borderId="20" xfId="0" applyNumberFormat="1" applyFont="1" applyFill="1" applyBorder="1" applyAlignment="1">
      <alignment horizontal="center" wrapText="1"/>
    </xf>
    <xf numFmtId="10" fontId="46" fillId="55" borderId="20" xfId="384" applyNumberFormat="1" applyFont="1" applyFill="1" applyBorder="1" applyAlignment="1">
      <alignment horizontal="center" wrapText="1"/>
    </xf>
    <xf numFmtId="164" fontId="0" fillId="56" borderId="21" xfId="0" applyNumberFormat="1" applyFont="1" applyFill="1" applyBorder="1" applyAlignment="1">
      <alignment horizontal="center"/>
    </xf>
    <xf numFmtId="10" fontId="0" fillId="56" borderId="21" xfId="384" applyNumberFormat="1" applyFont="1" applyFill="1" applyBorder="1" applyAlignment="1">
      <alignment horizontal="center"/>
    </xf>
    <xf numFmtId="0" fontId="67" fillId="0" borderId="0" xfId="0" applyFont="1" applyFill="1" applyAlignment="1">
      <alignment/>
    </xf>
    <xf numFmtId="164" fontId="67" fillId="57" borderId="22" xfId="0" applyNumberFormat="1" applyFont="1" applyFill="1" applyBorder="1" applyAlignment="1">
      <alignment horizontal="left"/>
    </xf>
    <xf numFmtId="164" fontId="0" fillId="57" borderId="22" xfId="0" applyNumberFormat="1" applyFont="1" applyFill="1" applyBorder="1" applyAlignment="1">
      <alignment horizontal="center"/>
    </xf>
    <xf numFmtId="10" fontId="67" fillId="57" borderId="22" xfId="384" applyNumberFormat="1" applyFont="1" applyFill="1" applyBorder="1" applyAlignment="1">
      <alignment horizontal="center"/>
    </xf>
    <xf numFmtId="164" fontId="67" fillId="57" borderId="22" xfId="0" applyNumberFormat="1" applyFont="1" applyFill="1" applyBorder="1" applyAlignment="1">
      <alignment horizontal="center"/>
    </xf>
    <xf numFmtId="164" fontId="0" fillId="57" borderId="22" xfId="0" applyNumberFormat="1" applyFont="1" applyFill="1" applyBorder="1" applyAlignment="1">
      <alignment horizontal="left"/>
    </xf>
    <xf numFmtId="164" fontId="0" fillId="56" borderId="21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1" fontId="0" fillId="0" borderId="0" xfId="384" applyNumberFormat="1" applyFont="1" applyAlignment="1">
      <alignment horizontal="center"/>
    </xf>
    <xf numFmtId="164" fontId="0" fillId="58" borderId="21" xfId="0" applyNumberFormat="1" applyFont="1" applyFill="1" applyBorder="1" applyAlignment="1">
      <alignment horizontal="left"/>
    </xf>
    <xf numFmtId="164" fontId="0" fillId="56" borderId="22" xfId="0" applyNumberFormat="1" applyFont="1" applyFill="1" applyBorder="1" applyAlignment="1">
      <alignment horizontal="left"/>
    </xf>
    <xf numFmtId="164" fontId="0" fillId="58" borderId="21" xfId="0" applyNumberFormat="1" applyFont="1" applyFill="1" applyBorder="1" applyAlignment="1">
      <alignment horizontal="center"/>
    </xf>
    <xf numFmtId="164" fontId="0" fillId="56" borderId="22" xfId="0" applyNumberFormat="1" applyFont="1" applyFill="1" applyBorder="1" applyAlignment="1">
      <alignment horizontal="center"/>
    </xf>
    <xf numFmtId="10" fontId="0" fillId="58" borderId="21" xfId="384" applyNumberFormat="1" applyFont="1" applyFill="1" applyBorder="1" applyAlignment="1">
      <alignment horizontal="center"/>
    </xf>
    <xf numFmtId="10" fontId="0" fillId="56" borderId="22" xfId="384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10" fontId="67" fillId="4" borderId="0" xfId="0" applyNumberFormat="1" applyFont="1" applyFill="1" applyAlignment="1">
      <alignment horizontal="center"/>
    </xf>
    <xf numFmtId="164" fontId="3" fillId="58" borderId="21" xfId="0" applyNumberFormat="1" applyFont="1" applyFill="1" applyBorder="1" applyAlignment="1">
      <alignment horizontal="left"/>
    </xf>
  </cellXfs>
  <cellStyles count="390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2" xfId="20"/>
    <cellStyle name="20% - Accent2 2" xfId="21"/>
    <cellStyle name="20% - Accent2 2 2" xfId="22"/>
    <cellStyle name="20% - Accent2 2 3" xfId="23"/>
    <cellStyle name="20% - Accent2 2 4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4" xfId="30"/>
    <cellStyle name="20% - Accent4 2" xfId="31"/>
    <cellStyle name="20% - Accent4 2 2" xfId="32"/>
    <cellStyle name="20% - Accent4 2 3" xfId="33"/>
    <cellStyle name="20% - Accent4 2 4" xfId="34"/>
    <cellStyle name="20% - Accent5" xfId="35"/>
    <cellStyle name="20% - Accent5 2" xfId="36"/>
    <cellStyle name="20% - Accent5 2 2" xfId="37"/>
    <cellStyle name="20% - Accent5 2 3" xfId="38"/>
    <cellStyle name="20% - Accent5 2 4" xfId="39"/>
    <cellStyle name="20% - Accent6" xfId="40"/>
    <cellStyle name="20% - Accent6 2" xfId="41"/>
    <cellStyle name="20% - Accent6 2 2" xfId="42"/>
    <cellStyle name="20% - Accent6 2 3" xfId="43"/>
    <cellStyle name="20% - Accent6 2 4" xfId="44"/>
    <cellStyle name="40% - Accent1" xfId="45"/>
    <cellStyle name="40% - Accent1 2" xfId="46"/>
    <cellStyle name="40% - Accent1 2 2" xfId="47"/>
    <cellStyle name="40% - Accent1 2 3" xfId="48"/>
    <cellStyle name="40% - Accent1 2 4" xfId="49"/>
    <cellStyle name="40% - Accent2" xfId="50"/>
    <cellStyle name="40% - Accent2 2" xfId="51"/>
    <cellStyle name="40% - Accent2 2 2" xfId="52"/>
    <cellStyle name="40% - Accent2 2 3" xfId="53"/>
    <cellStyle name="40% - Accent2 2 4" xfId="54"/>
    <cellStyle name="40% - Accent3" xfId="55"/>
    <cellStyle name="40% - Accent3 2" xfId="56"/>
    <cellStyle name="40% - Accent3 2 2" xfId="57"/>
    <cellStyle name="40% - Accent3 2 3" xfId="58"/>
    <cellStyle name="40% - Accent3 2 4" xfId="59"/>
    <cellStyle name="40% - Accent4" xfId="60"/>
    <cellStyle name="40% - Accent4 2" xfId="61"/>
    <cellStyle name="40% - Accent4 2 2" xfId="62"/>
    <cellStyle name="40% - Accent4 2 3" xfId="63"/>
    <cellStyle name="40% - Accent4 2 4" xfId="64"/>
    <cellStyle name="40% - Accent5" xfId="65"/>
    <cellStyle name="40% - Accent5 2" xfId="66"/>
    <cellStyle name="40% - Accent5 2 2" xfId="67"/>
    <cellStyle name="40% - Accent5 2 3" xfId="68"/>
    <cellStyle name="40% - Accent5 2 4" xfId="69"/>
    <cellStyle name="40% - Accent6" xfId="70"/>
    <cellStyle name="40% - Accent6 2" xfId="71"/>
    <cellStyle name="40% - Accent6 2 2" xfId="72"/>
    <cellStyle name="40% - Accent6 2 3" xfId="73"/>
    <cellStyle name="40% - Accent6 2 4" xfId="74"/>
    <cellStyle name="60% - Accent1" xfId="75"/>
    <cellStyle name="60% - Accent1 2" xfId="76"/>
    <cellStyle name="60% - Accent1 2 2" xfId="77"/>
    <cellStyle name="60% - Accent1 2 3" xfId="78"/>
    <cellStyle name="60% - Accent1 2 4" xfId="79"/>
    <cellStyle name="60% - Accent2" xfId="80"/>
    <cellStyle name="60% - Accent2 2" xfId="81"/>
    <cellStyle name="60% - Accent2 2 2" xfId="82"/>
    <cellStyle name="60% - Accent2 2 3" xfId="83"/>
    <cellStyle name="60% - Accent2 2 4" xfId="84"/>
    <cellStyle name="60% - Accent3" xfId="85"/>
    <cellStyle name="60% - Accent3 2" xfId="86"/>
    <cellStyle name="60% - Accent3 2 2" xfId="87"/>
    <cellStyle name="60% - Accent3 2 3" xfId="88"/>
    <cellStyle name="60% - Accent3 2 4" xfId="89"/>
    <cellStyle name="60% - Accent4" xfId="90"/>
    <cellStyle name="60% - Accent4 2" xfId="91"/>
    <cellStyle name="60% - Accent4 2 2" xfId="92"/>
    <cellStyle name="60% - Accent4 2 3" xfId="93"/>
    <cellStyle name="60% - Accent4 2 4" xfId="94"/>
    <cellStyle name="60% - Accent5" xfId="95"/>
    <cellStyle name="60% - Accent5 2" xfId="96"/>
    <cellStyle name="60% - Accent5 2 2" xfId="97"/>
    <cellStyle name="60% - Accent5 2 3" xfId="98"/>
    <cellStyle name="60% - Accent5 2 4" xfId="99"/>
    <cellStyle name="60% - Accent6" xfId="100"/>
    <cellStyle name="60% - Accent6 2" xfId="101"/>
    <cellStyle name="60% - Accent6 2 2" xfId="102"/>
    <cellStyle name="60% - Accent6 2 3" xfId="103"/>
    <cellStyle name="60% - Accent6 2 4" xfId="104"/>
    <cellStyle name="Accent1" xfId="105"/>
    <cellStyle name="Accent1 2" xfId="106"/>
    <cellStyle name="Accent1 2 2" xfId="107"/>
    <cellStyle name="Accent1 2 3" xfId="108"/>
    <cellStyle name="Accent1 2 4" xfId="109"/>
    <cellStyle name="Accent2" xfId="110"/>
    <cellStyle name="Accent2 2" xfId="111"/>
    <cellStyle name="Accent2 2 2" xfId="112"/>
    <cellStyle name="Accent2 2 3" xfId="113"/>
    <cellStyle name="Accent2 2 4" xfId="114"/>
    <cellStyle name="Accent3" xfId="115"/>
    <cellStyle name="Accent3 2" xfId="116"/>
    <cellStyle name="Accent3 2 2" xfId="117"/>
    <cellStyle name="Accent3 2 3" xfId="118"/>
    <cellStyle name="Accent3 2 4" xfId="119"/>
    <cellStyle name="Accent4" xfId="120"/>
    <cellStyle name="Accent4 2" xfId="121"/>
    <cellStyle name="Accent4 2 2" xfId="122"/>
    <cellStyle name="Accent4 2 3" xfId="123"/>
    <cellStyle name="Accent4 2 4" xfId="124"/>
    <cellStyle name="Accent5" xfId="125"/>
    <cellStyle name="Accent5 2" xfId="126"/>
    <cellStyle name="Accent5 2 2" xfId="127"/>
    <cellStyle name="Accent5 2 3" xfId="128"/>
    <cellStyle name="Accent5 2 4" xfId="129"/>
    <cellStyle name="Accent6" xfId="130"/>
    <cellStyle name="Accent6 2" xfId="131"/>
    <cellStyle name="Accent6 2 2" xfId="132"/>
    <cellStyle name="Accent6 2 3" xfId="133"/>
    <cellStyle name="Accent6 2 4" xfId="134"/>
    <cellStyle name="Bad" xfId="135"/>
    <cellStyle name="Bad 2" xfId="136"/>
    <cellStyle name="Bad 2 2" xfId="137"/>
    <cellStyle name="Bad 2 3" xfId="138"/>
    <cellStyle name="Bad 2 4" xfId="139"/>
    <cellStyle name="Calculation" xfId="140"/>
    <cellStyle name="Calculation 2" xfId="141"/>
    <cellStyle name="Calculation 2 2" xfId="142"/>
    <cellStyle name="Calculation 2 3" xfId="143"/>
    <cellStyle name="Calculation 2 4" xfId="144"/>
    <cellStyle name="Check Cell" xfId="145"/>
    <cellStyle name="Check Cell 2" xfId="146"/>
    <cellStyle name="Check Cell 2 2" xfId="147"/>
    <cellStyle name="Check Cell 2 3" xfId="148"/>
    <cellStyle name="Check Cell 2 4" xfId="149"/>
    <cellStyle name="Comma" xfId="150"/>
    <cellStyle name="Comma [0]" xfId="151"/>
    <cellStyle name="Comma 2" xfId="152"/>
    <cellStyle name="Comma 2 2" xfId="153"/>
    <cellStyle name="Comma 2 3" xfId="154"/>
    <cellStyle name="Comma 2 4" xfId="155"/>
    <cellStyle name="Comma 2 5" xfId="156"/>
    <cellStyle name="Comma 3" xfId="157"/>
    <cellStyle name="Comma 3 2" xfId="158"/>
    <cellStyle name="Comma 4" xfId="159"/>
    <cellStyle name="Comma 4 2" xfId="160"/>
    <cellStyle name="Currency" xfId="161"/>
    <cellStyle name="Currency [0]" xfId="162"/>
    <cellStyle name="Currency 2" xfId="163"/>
    <cellStyle name="Currency 2 2" xfId="164"/>
    <cellStyle name="Currency 2 2 2" xfId="165"/>
    <cellStyle name="Currency 2 2 3" xfId="166"/>
    <cellStyle name="Currency 2 2 4" xfId="167"/>
    <cellStyle name="Currency 2 2 5" xfId="168"/>
    <cellStyle name="Currency 2 3" xfId="169"/>
    <cellStyle name="Currency 2 4" xfId="170"/>
    <cellStyle name="Currency 2 5" xfId="171"/>
    <cellStyle name="Currency 2 6" xfId="172"/>
    <cellStyle name="Currency 2 7" xfId="173"/>
    <cellStyle name="Currency 2 8" xfId="174"/>
    <cellStyle name="Currency 3 2" xfId="175"/>
    <cellStyle name="Currency 3 3" xfId="176"/>
    <cellStyle name="Currency 3 4" xfId="177"/>
    <cellStyle name="Currency 4 2" xfId="178"/>
    <cellStyle name="Currency 5 2" xfId="179"/>
    <cellStyle name="Explanatory Text" xfId="180"/>
    <cellStyle name="Explanatory Text 2" xfId="181"/>
    <cellStyle name="Explanatory Text 2 2" xfId="182"/>
    <cellStyle name="Explanatory Text 2 3" xfId="183"/>
    <cellStyle name="Explanatory Text 2 4" xfId="184"/>
    <cellStyle name="Good" xfId="185"/>
    <cellStyle name="Good 2" xfId="186"/>
    <cellStyle name="Good 2 2" xfId="187"/>
    <cellStyle name="Good 2 3" xfId="188"/>
    <cellStyle name="Good 2 4" xfId="189"/>
    <cellStyle name="Heading 1" xfId="190"/>
    <cellStyle name="Heading 1 2" xfId="191"/>
    <cellStyle name="Heading 1 2 2" xfId="192"/>
    <cellStyle name="Heading 1 2 3" xfId="193"/>
    <cellStyle name="Heading 1 2 4" xfId="194"/>
    <cellStyle name="Heading 2" xfId="195"/>
    <cellStyle name="Heading 2 2" xfId="196"/>
    <cellStyle name="Heading 2 2 2" xfId="197"/>
    <cellStyle name="Heading 2 2 3" xfId="198"/>
    <cellStyle name="Heading 2 2 4" xfId="199"/>
    <cellStyle name="Heading 3" xfId="200"/>
    <cellStyle name="Heading 3 2" xfId="201"/>
    <cellStyle name="Heading 3 2 2" xfId="202"/>
    <cellStyle name="Heading 3 2 3" xfId="203"/>
    <cellStyle name="Heading 3 2 4" xfId="204"/>
    <cellStyle name="Heading 4" xfId="205"/>
    <cellStyle name="Heading 4 2" xfId="206"/>
    <cellStyle name="Heading 4 2 2" xfId="207"/>
    <cellStyle name="Heading 4 2 3" xfId="208"/>
    <cellStyle name="Heading 4 2 4" xfId="209"/>
    <cellStyle name="Input" xfId="210"/>
    <cellStyle name="Input 2" xfId="211"/>
    <cellStyle name="Input 2 2" xfId="212"/>
    <cellStyle name="Input 2 3" xfId="213"/>
    <cellStyle name="Input 2 4" xfId="214"/>
    <cellStyle name="Linked Cell" xfId="215"/>
    <cellStyle name="Linked Cell 2" xfId="216"/>
    <cellStyle name="Linked Cell 2 2" xfId="217"/>
    <cellStyle name="Linked Cell 2 3" xfId="218"/>
    <cellStyle name="Linked Cell 2 4" xfId="219"/>
    <cellStyle name="Neutral" xfId="220"/>
    <cellStyle name="Neutral 2" xfId="221"/>
    <cellStyle name="Neutral 2 2" xfId="222"/>
    <cellStyle name="Neutral 2 3" xfId="223"/>
    <cellStyle name="Neutral 2 4" xfId="224"/>
    <cellStyle name="Normal 10" xfId="225"/>
    <cellStyle name="Normal 10 2" xfId="226"/>
    <cellStyle name="Normal 11" xfId="227"/>
    <cellStyle name="Normal 11 2" xfId="228"/>
    <cellStyle name="Normal 12" xfId="229"/>
    <cellStyle name="Normal 12 2" xfId="230"/>
    <cellStyle name="Normal 13" xfId="231"/>
    <cellStyle name="Normal 13 2" xfId="232"/>
    <cellStyle name="Normal 14" xfId="233"/>
    <cellStyle name="Normal 14 2" xfId="234"/>
    <cellStyle name="Normal 14 3" xfId="235"/>
    <cellStyle name="Normal 14 4" xfId="236"/>
    <cellStyle name="Normal 14 5" xfId="237"/>
    <cellStyle name="Normal 15" xfId="238"/>
    <cellStyle name="Normal 15 2" xfId="239"/>
    <cellStyle name="Normal 16 2" xfId="240"/>
    <cellStyle name="Normal 17 2" xfId="241"/>
    <cellStyle name="Normal 18 2" xfId="242"/>
    <cellStyle name="Normal 19 2" xfId="243"/>
    <cellStyle name="Normal 2" xfId="244"/>
    <cellStyle name="Normal 2 10" xfId="245"/>
    <cellStyle name="Normal 2 2" xfId="246"/>
    <cellStyle name="Normal 2 2 2" xfId="247"/>
    <cellStyle name="Normal 2 25" xfId="248"/>
    <cellStyle name="Normal 2 3" xfId="249"/>
    <cellStyle name="Normal 2 4" xfId="250"/>
    <cellStyle name="Normal 2 5" xfId="251"/>
    <cellStyle name="Normal 2 6" xfId="252"/>
    <cellStyle name="Normal 2 7" xfId="253"/>
    <cellStyle name="Normal 2 7 2" xfId="254"/>
    <cellStyle name="Normal 2 7 3" xfId="255"/>
    <cellStyle name="Normal 2 7 4" xfId="256"/>
    <cellStyle name="Normal 2 8" xfId="257"/>
    <cellStyle name="Normal 2 9" xfId="258"/>
    <cellStyle name="Normal 2 9 2" xfId="259"/>
    <cellStyle name="Normal 2 9 3" xfId="260"/>
    <cellStyle name="Normal 20 2" xfId="261"/>
    <cellStyle name="Normal 21 2" xfId="262"/>
    <cellStyle name="Normal 22 2" xfId="263"/>
    <cellStyle name="Normal 23" xfId="264"/>
    <cellStyle name="Normal 23 2" xfId="265"/>
    <cellStyle name="Normal 24 2" xfId="266"/>
    <cellStyle name="Normal 25 2" xfId="267"/>
    <cellStyle name="Normal 26 2" xfId="268"/>
    <cellStyle name="Normal 27 2" xfId="269"/>
    <cellStyle name="Normal 28 2" xfId="270"/>
    <cellStyle name="Normal 29 2" xfId="271"/>
    <cellStyle name="Normal 3" xfId="272"/>
    <cellStyle name="Normal 3 10" xfId="273"/>
    <cellStyle name="Normal 3 11" xfId="274"/>
    <cellStyle name="Normal 3 12" xfId="275"/>
    <cellStyle name="Normal 3 13" xfId="276"/>
    <cellStyle name="Normal 3 14" xfId="277"/>
    <cellStyle name="Normal 3 15" xfId="278"/>
    <cellStyle name="Normal 3 16" xfId="279"/>
    <cellStyle name="Normal 3 2" xfId="280"/>
    <cellStyle name="Normal 3 2 2" xfId="281"/>
    <cellStyle name="Normal 3 3" xfId="282"/>
    <cellStyle name="Normal 3 4" xfId="283"/>
    <cellStyle name="Normal 3 5" xfId="284"/>
    <cellStyle name="Normal 3 6" xfId="285"/>
    <cellStyle name="Normal 3 7" xfId="286"/>
    <cellStyle name="Normal 3 7 2" xfId="287"/>
    <cellStyle name="Normal 3 7 2 2" xfId="288"/>
    <cellStyle name="Normal 3 7 2 3" xfId="289"/>
    <cellStyle name="Normal 3 7 3" xfId="290"/>
    <cellStyle name="Normal 3 7 4" xfId="291"/>
    <cellStyle name="Normal 3 7 5" xfId="292"/>
    <cellStyle name="Normal 3 8" xfId="293"/>
    <cellStyle name="Normal 3 8 2" xfId="294"/>
    <cellStyle name="Normal 3 8 3" xfId="295"/>
    <cellStyle name="Normal 3 9" xfId="296"/>
    <cellStyle name="Normal 4" xfId="297"/>
    <cellStyle name="Normal 4 10" xfId="298"/>
    <cellStyle name="Normal 4 11" xfId="299"/>
    <cellStyle name="Normal 4 12" xfId="300"/>
    <cellStyle name="Normal 4 13" xfId="301"/>
    <cellStyle name="Normal 4 14" xfId="302"/>
    <cellStyle name="Normal 4 15" xfId="303"/>
    <cellStyle name="Normal 4 16" xfId="304"/>
    <cellStyle name="Normal 4 17" xfId="305"/>
    <cellStyle name="Normal 4 2" xfId="306"/>
    <cellStyle name="Normal 4 3" xfId="307"/>
    <cellStyle name="Normal 4 4" xfId="308"/>
    <cellStyle name="Normal 4 5" xfId="309"/>
    <cellStyle name="Normal 4 6" xfId="310"/>
    <cellStyle name="Normal 4 7" xfId="311"/>
    <cellStyle name="Normal 4 7 2" xfId="312"/>
    <cellStyle name="Normal 4 7 3" xfId="313"/>
    <cellStyle name="Normal 4 8" xfId="314"/>
    <cellStyle name="Normal 4 9" xfId="315"/>
    <cellStyle name="Normal 41 2" xfId="316"/>
    <cellStyle name="Normal 49 2" xfId="317"/>
    <cellStyle name="Normal 5" xfId="318"/>
    <cellStyle name="Normal 5 10" xfId="319"/>
    <cellStyle name="Normal 5 11" xfId="320"/>
    <cellStyle name="Normal 5 12" xfId="321"/>
    <cellStyle name="Normal 5 13" xfId="322"/>
    <cellStyle name="Normal 5 14" xfId="323"/>
    <cellStyle name="Normal 5 15" xfId="324"/>
    <cellStyle name="Normal 5 16" xfId="325"/>
    <cellStyle name="Normal 5 2" xfId="326"/>
    <cellStyle name="Normal 5 3" xfId="327"/>
    <cellStyle name="Normal 5 4" xfId="328"/>
    <cellStyle name="Normal 5 5" xfId="329"/>
    <cellStyle name="Normal 5 6" xfId="330"/>
    <cellStyle name="Normal 5 7" xfId="331"/>
    <cellStyle name="Normal 5 8" xfId="332"/>
    <cellStyle name="Normal 5 9" xfId="333"/>
    <cellStyle name="Normal 50 2" xfId="334"/>
    <cellStyle name="Normal 51 2" xfId="335"/>
    <cellStyle name="Normal 52 2" xfId="336"/>
    <cellStyle name="Normal 53 2" xfId="337"/>
    <cellStyle name="Normal 54 2" xfId="338"/>
    <cellStyle name="Normal 56 2" xfId="339"/>
    <cellStyle name="Normal 57 2" xfId="340"/>
    <cellStyle name="Normal 58 2" xfId="341"/>
    <cellStyle name="Normal 59 2" xfId="342"/>
    <cellStyle name="Normal 6" xfId="343"/>
    <cellStyle name="Normal 6 2" xfId="344"/>
    <cellStyle name="Normal 6 3" xfId="345"/>
    <cellStyle name="Normal 6 4" xfId="346"/>
    <cellStyle name="Normal 6 5" xfId="347"/>
    <cellStyle name="Normal 6 6" xfId="348"/>
    <cellStyle name="Normal 60 2" xfId="349"/>
    <cellStyle name="Normal 61 2" xfId="350"/>
    <cellStyle name="Normal 62 2" xfId="351"/>
    <cellStyle name="Normal 63 2" xfId="352"/>
    <cellStyle name="Normal 64 2" xfId="353"/>
    <cellStyle name="Normal 65 2" xfId="354"/>
    <cellStyle name="Normal 66 2" xfId="355"/>
    <cellStyle name="Normal 7" xfId="356"/>
    <cellStyle name="Normal 7 2" xfId="357"/>
    <cellStyle name="Normal 7 3" xfId="358"/>
    <cellStyle name="Normal 7 4" xfId="359"/>
    <cellStyle name="Normal 7 5" xfId="360"/>
    <cellStyle name="Normal 7 6" xfId="361"/>
    <cellStyle name="Normal 8" xfId="362"/>
    <cellStyle name="Normal 8 2" xfId="363"/>
    <cellStyle name="Normal 8 3" xfId="364"/>
    <cellStyle name="Normal 8 4" xfId="365"/>
    <cellStyle name="Normal 8 5" xfId="366"/>
    <cellStyle name="Normal 8 6" xfId="367"/>
    <cellStyle name="Normal 9" xfId="368"/>
    <cellStyle name="Normal 9 2" xfId="369"/>
    <cellStyle name="Normal 9 3" xfId="370"/>
    <cellStyle name="Normal 9 4" xfId="371"/>
    <cellStyle name="Normal 9 5" xfId="372"/>
    <cellStyle name="Normal 9 6" xfId="373"/>
    <cellStyle name="Note" xfId="374"/>
    <cellStyle name="Note 2" xfId="375"/>
    <cellStyle name="Note 2 2" xfId="376"/>
    <cellStyle name="Note 2 3" xfId="377"/>
    <cellStyle name="Note 2 4" xfId="378"/>
    <cellStyle name="Output" xfId="379"/>
    <cellStyle name="Output 2" xfId="380"/>
    <cellStyle name="Output 2 2" xfId="381"/>
    <cellStyle name="Output 2 3" xfId="382"/>
    <cellStyle name="Output 2 4" xfId="383"/>
    <cellStyle name="Percent" xfId="384"/>
    <cellStyle name="Percent 2" xfId="385"/>
    <cellStyle name="Percent 2 2" xfId="386"/>
    <cellStyle name="Percent 2 2 2" xfId="387"/>
    <cellStyle name="Percent 2 2 3" xfId="388"/>
    <cellStyle name="Percent 3" xfId="389"/>
    <cellStyle name="Percent 3 2" xfId="390"/>
    <cellStyle name="Percent 4" xfId="391"/>
    <cellStyle name="Title" xfId="392"/>
    <cellStyle name="Title 2" xfId="393"/>
    <cellStyle name="Total" xfId="394"/>
    <cellStyle name="Total 2" xfId="395"/>
    <cellStyle name="Total 2 2" xfId="396"/>
    <cellStyle name="Total 2 3" xfId="397"/>
    <cellStyle name="Total 2 4" xfId="398"/>
    <cellStyle name="Warning Text" xfId="399"/>
    <cellStyle name="Warning Text 2" xfId="400"/>
    <cellStyle name="Warning Text 2 2" xfId="401"/>
    <cellStyle name="Warning Text 2 3" xfId="402"/>
    <cellStyle name="Warning Text 2 4" xfId="4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3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3.57421875" style="4" customWidth="1"/>
    <col min="2" max="2" width="20.00390625" style="2" customWidth="1"/>
    <col min="3" max="3" width="17.421875" style="2" customWidth="1"/>
    <col min="4" max="4" width="137.8515625" style="4" bestFit="1" customWidth="1"/>
    <col min="5" max="5" width="12.421875" style="2" customWidth="1"/>
    <col min="6" max="6" width="10.8515625" style="2" customWidth="1"/>
    <col min="7" max="31" width="12.421875" style="6" customWidth="1"/>
    <col min="32" max="32" width="11.8515625" style="1" customWidth="1"/>
    <col min="33" max="57" width="12.421875" style="2" customWidth="1"/>
  </cols>
  <sheetData>
    <row r="1" spans="1:31" ht="12.75">
      <c r="A1" s="4" t="s">
        <v>117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ht="12.75">
      <c r="A2" s="4" t="s">
        <v>118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57" s="5" customFormat="1" ht="39" thickBot="1">
      <c r="A3" s="7" t="s">
        <v>0</v>
      </c>
      <c r="B3" s="8" t="s">
        <v>1</v>
      </c>
      <c r="C3" s="8" t="s">
        <v>2</v>
      </c>
      <c r="D3" s="7" t="s">
        <v>3</v>
      </c>
      <c r="E3" s="8" t="s">
        <v>57</v>
      </c>
      <c r="F3" s="8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16</v>
      </c>
      <c r="P3" s="9" t="s">
        <v>13</v>
      </c>
      <c r="Q3" s="9" t="s">
        <v>15</v>
      </c>
      <c r="R3" s="9" t="s">
        <v>14</v>
      </c>
      <c r="S3" s="9" t="s">
        <v>17</v>
      </c>
      <c r="T3" s="9" t="s">
        <v>59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  <c r="Z3" s="9" t="s">
        <v>23</v>
      </c>
      <c r="AA3" s="9" t="s">
        <v>24</v>
      </c>
      <c r="AB3" s="9" t="s">
        <v>25</v>
      </c>
      <c r="AC3" s="9" t="s">
        <v>26</v>
      </c>
      <c r="AD3" s="9" t="s">
        <v>27</v>
      </c>
      <c r="AE3" s="9" t="s">
        <v>28</v>
      </c>
      <c r="AF3" s="1"/>
      <c r="AG3" s="8" t="s">
        <v>5</v>
      </c>
      <c r="AH3" s="8" t="s">
        <v>6</v>
      </c>
      <c r="AI3" s="8" t="s">
        <v>7</v>
      </c>
      <c r="AJ3" s="8" t="s">
        <v>8</v>
      </c>
      <c r="AK3" s="8" t="s">
        <v>9</v>
      </c>
      <c r="AL3" s="8" t="s">
        <v>10</v>
      </c>
      <c r="AM3" s="8" t="s">
        <v>11</v>
      </c>
      <c r="AN3" s="8" t="s">
        <v>12</v>
      </c>
      <c r="AO3" s="8" t="s">
        <v>16</v>
      </c>
      <c r="AP3" s="8" t="s">
        <v>13</v>
      </c>
      <c r="AQ3" s="8" t="s">
        <v>15</v>
      </c>
      <c r="AR3" s="8" t="s">
        <v>14</v>
      </c>
      <c r="AS3" s="8" t="s">
        <v>17</v>
      </c>
      <c r="AT3" s="8" t="s">
        <v>59</v>
      </c>
      <c r="AU3" s="8" t="s">
        <v>18</v>
      </c>
      <c r="AV3" s="8" t="s">
        <v>19</v>
      </c>
      <c r="AW3" s="8" t="s">
        <v>20</v>
      </c>
      <c r="AX3" s="8" t="s">
        <v>21</v>
      </c>
      <c r="AY3" s="8" t="s">
        <v>22</v>
      </c>
      <c r="AZ3" s="8" t="s">
        <v>23</v>
      </c>
      <c r="BA3" s="8" t="s">
        <v>24</v>
      </c>
      <c r="BB3" s="8" t="s">
        <v>25</v>
      </c>
      <c r="BC3" s="8" t="s">
        <v>26</v>
      </c>
      <c r="BD3" s="8" t="s">
        <v>27</v>
      </c>
      <c r="BE3" s="8" t="s">
        <v>28</v>
      </c>
    </row>
    <row r="4" spans="1:57" s="19" customFormat="1" ht="13.5" customHeight="1" thickTop="1">
      <c r="A4" s="22" t="s">
        <v>81</v>
      </c>
      <c r="B4" s="24" t="str">
        <f aca="true" t="shared" si="0" ref="B4:B31">IF(MIN(G4:AD4)&gt;0%,"Yes","No")</f>
        <v>No</v>
      </c>
      <c r="C4" s="24" t="str">
        <f aca="true" t="shared" si="1" ref="C4:C31">IF(MAX(G4:AE4)=100%,"Yes","No")</f>
        <v>No</v>
      </c>
      <c r="D4" s="22" t="s">
        <v>90</v>
      </c>
      <c r="E4" s="24">
        <v>77.165</v>
      </c>
      <c r="F4" s="24" t="s">
        <v>26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0.9299559408409344</v>
      </c>
      <c r="N4" s="26">
        <v>0</v>
      </c>
      <c r="O4" s="26">
        <v>0</v>
      </c>
      <c r="P4" s="26">
        <v>0</v>
      </c>
      <c r="Q4" s="26">
        <v>0</v>
      </c>
      <c r="R4" s="26">
        <v>0</v>
      </c>
      <c r="S4" s="26">
        <v>0.057606927718787226</v>
      </c>
      <c r="T4" s="26">
        <v>0</v>
      </c>
      <c r="U4" s="26">
        <v>0.0024518859496231037</v>
      </c>
      <c r="V4" s="26">
        <v>0</v>
      </c>
      <c r="W4" s="26">
        <v>0</v>
      </c>
      <c r="X4" s="26">
        <v>0</v>
      </c>
      <c r="Y4" s="26">
        <v>0</v>
      </c>
      <c r="Z4" s="26">
        <v>0</v>
      </c>
      <c r="AA4" s="26">
        <v>0</v>
      </c>
      <c r="AB4" s="26">
        <v>0</v>
      </c>
      <c r="AC4" s="26">
        <v>0.009606214080341055</v>
      </c>
      <c r="AD4" s="26">
        <v>0.00037903141031416746</v>
      </c>
      <c r="AE4" s="26">
        <v>0</v>
      </c>
      <c r="AF4" s="1"/>
      <c r="AG4" s="24">
        <f aca="true" t="shared" si="2" ref="AG4:AV19">G4*$E4</f>
        <v>0</v>
      </c>
      <c r="AH4" s="24">
        <f t="shared" si="2"/>
        <v>0</v>
      </c>
      <c r="AI4" s="24">
        <f t="shared" si="2"/>
        <v>0</v>
      </c>
      <c r="AJ4" s="24">
        <f t="shared" si="2"/>
        <v>0</v>
      </c>
      <c r="AK4" s="24">
        <f t="shared" si="2"/>
        <v>0</v>
      </c>
      <c r="AL4" s="24">
        <f t="shared" si="2"/>
        <v>0</v>
      </c>
      <c r="AM4" s="24">
        <f t="shared" si="2"/>
        <v>71.76005017499071</v>
      </c>
      <c r="AN4" s="24">
        <f t="shared" si="2"/>
        <v>0</v>
      </c>
      <c r="AO4" s="24">
        <f t="shared" si="2"/>
        <v>0</v>
      </c>
      <c r="AP4" s="24">
        <f t="shared" si="2"/>
        <v>0</v>
      </c>
      <c r="AQ4" s="24">
        <f t="shared" si="2"/>
        <v>0</v>
      </c>
      <c r="AR4" s="24">
        <f t="shared" si="2"/>
        <v>0</v>
      </c>
      <c r="AS4" s="24">
        <f t="shared" si="2"/>
        <v>4.445238577420216</v>
      </c>
      <c r="AT4" s="24">
        <f t="shared" si="2"/>
        <v>0</v>
      </c>
      <c r="AU4" s="24">
        <f t="shared" si="2"/>
        <v>0.18919977930266682</v>
      </c>
      <c r="AV4" s="24">
        <f t="shared" si="2"/>
        <v>0</v>
      </c>
      <c r="AW4" s="24">
        <f aca="true" t="shared" si="3" ref="AW4:BE31">W4*$E4</f>
        <v>0</v>
      </c>
      <c r="AX4" s="24">
        <f t="shared" si="3"/>
        <v>0</v>
      </c>
      <c r="AY4" s="24">
        <f t="shared" si="3"/>
        <v>0</v>
      </c>
      <c r="AZ4" s="24">
        <f t="shared" si="3"/>
        <v>0</v>
      </c>
      <c r="BA4" s="24">
        <f t="shared" si="3"/>
        <v>0</v>
      </c>
      <c r="BB4" s="24">
        <f t="shared" si="3"/>
        <v>0</v>
      </c>
      <c r="BC4" s="24">
        <f t="shared" si="3"/>
        <v>0.7412635095095176</v>
      </c>
      <c r="BD4" s="24">
        <f t="shared" si="3"/>
        <v>0.029247958776892735</v>
      </c>
      <c r="BE4" s="24">
        <f t="shared" si="3"/>
        <v>0</v>
      </c>
    </row>
    <row r="5" spans="1:57" s="19" customFormat="1" ht="12.75" customHeight="1">
      <c r="A5" s="21" t="s">
        <v>82</v>
      </c>
      <c r="B5" s="23" t="str">
        <f t="shared" si="0"/>
        <v>Yes</v>
      </c>
      <c r="C5" s="23" t="str">
        <f t="shared" si="1"/>
        <v>No</v>
      </c>
      <c r="D5" s="21" t="s">
        <v>91</v>
      </c>
      <c r="E5" s="23">
        <v>77.165</v>
      </c>
      <c r="F5" s="23" t="s">
        <v>26</v>
      </c>
      <c r="G5" s="25">
        <v>0.0153</v>
      </c>
      <c r="H5" s="25">
        <v>0.1532</v>
      </c>
      <c r="I5" s="25">
        <v>0.0587</v>
      </c>
      <c r="J5" s="25">
        <v>0.0776</v>
      </c>
      <c r="K5" s="25">
        <v>0.0418</v>
      </c>
      <c r="L5" s="25">
        <v>0.1238</v>
      </c>
      <c r="M5" s="25">
        <v>0.0057</v>
      </c>
      <c r="N5" s="25">
        <v>0.0201</v>
      </c>
      <c r="O5" s="25">
        <v>0.0321</v>
      </c>
      <c r="P5" s="25">
        <v>0.0169</v>
      </c>
      <c r="Q5" s="25">
        <v>0.1242</v>
      </c>
      <c r="R5" s="25">
        <v>0.0243</v>
      </c>
      <c r="S5" s="25">
        <v>0.002</v>
      </c>
      <c r="T5" s="25">
        <v>0.0215</v>
      </c>
      <c r="U5" s="25">
        <v>0.002</v>
      </c>
      <c r="V5" s="25">
        <v>0.0354</v>
      </c>
      <c r="W5" s="25">
        <v>0.0177</v>
      </c>
      <c r="X5" s="25">
        <v>0.0042</v>
      </c>
      <c r="Y5" s="25">
        <v>0.0518</v>
      </c>
      <c r="Z5" s="25">
        <v>0.0192</v>
      </c>
      <c r="AA5" s="25">
        <v>0.0398</v>
      </c>
      <c r="AB5" s="25">
        <v>0.0505</v>
      </c>
      <c r="AC5" s="25">
        <v>0.0597</v>
      </c>
      <c r="AD5" s="25">
        <v>0.0025</v>
      </c>
      <c r="AE5" s="25">
        <v>0</v>
      </c>
      <c r="AF5" s="1"/>
      <c r="AG5" s="23">
        <f t="shared" si="2"/>
        <v>1.1806245</v>
      </c>
      <c r="AH5" s="23">
        <f t="shared" si="2"/>
        <v>11.821678</v>
      </c>
      <c r="AI5" s="23">
        <f t="shared" si="2"/>
        <v>4.5295855000000005</v>
      </c>
      <c r="AJ5" s="23">
        <f t="shared" si="2"/>
        <v>5.988004000000001</v>
      </c>
      <c r="AK5" s="23">
        <f t="shared" si="2"/>
        <v>3.225497</v>
      </c>
      <c r="AL5" s="23">
        <f t="shared" si="2"/>
        <v>9.553027</v>
      </c>
      <c r="AM5" s="23">
        <f t="shared" si="2"/>
        <v>0.4398405000000001</v>
      </c>
      <c r="AN5" s="23">
        <f t="shared" si="2"/>
        <v>1.5510165</v>
      </c>
      <c r="AO5" s="23">
        <f t="shared" si="2"/>
        <v>2.4769965</v>
      </c>
      <c r="AP5" s="23">
        <f t="shared" si="2"/>
        <v>1.3040885</v>
      </c>
      <c r="AQ5" s="23">
        <f t="shared" si="2"/>
        <v>9.583893000000002</v>
      </c>
      <c r="AR5" s="23">
        <f t="shared" si="2"/>
        <v>1.8751095</v>
      </c>
      <c r="AS5" s="23">
        <f t="shared" si="2"/>
        <v>0.15433000000000002</v>
      </c>
      <c r="AT5" s="23">
        <f t="shared" si="2"/>
        <v>1.6590475</v>
      </c>
      <c r="AU5" s="23">
        <f t="shared" si="2"/>
        <v>0.15433000000000002</v>
      </c>
      <c r="AV5" s="23">
        <f t="shared" si="2"/>
        <v>2.731641</v>
      </c>
      <c r="AW5" s="23">
        <f t="shared" si="3"/>
        <v>1.3658205</v>
      </c>
      <c r="AX5" s="23">
        <f t="shared" si="3"/>
        <v>0.324093</v>
      </c>
      <c r="AY5" s="23">
        <f t="shared" si="3"/>
        <v>3.9971470000000004</v>
      </c>
      <c r="AZ5" s="23">
        <f t="shared" si="3"/>
        <v>1.481568</v>
      </c>
      <c r="BA5" s="23">
        <f t="shared" si="3"/>
        <v>3.0711670000000004</v>
      </c>
      <c r="BB5" s="23">
        <f t="shared" si="3"/>
        <v>3.8968325000000004</v>
      </c>
      <c r="BC5" s="23">
        <f t="shared" si="3"/>
        <v>4.6067505</v>
      </c>
      <c r="BD5" s="23">
        <f t="shared" si="3"/>
        <v>0.19291250000000001</v>
      </c>
      <c r="BE5" s="23">
        <f t="shared" si="3"/>
        <v>0</v>
      </c>
    </row>
    <row r="6" spans="1:57" s="19" customFormat="1" ht="13.5" customHeight="1">
      <c r="A6" s="22" t="s">
        <v>69</v>
      </c>
      <c r="B6" s="24" t="str">
        <f t="shared" si="0"/>
        <v>No</v>
      </c>
      <c r="C6" s="24" t="str">
        <f t="shared" si="1"/>
        <v>No</v>
      </c>
      <c r="D6" s="22" t="s">
        <v>79</v>
      </c>
      <c r="E6" s="24">
        <v>33.91</v>
      </c>
      <c r="F6" s="24" t="s">
        <v>26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0.8768599586969645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0.005967431140162937</v>
      </c>
      <c r="T6" s="26">
        <v>0</v>
      </c>
      <c r="U6" s="26">
        <v>0.11717261016287261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1"/>
      <c r="AG6" s="24">
        <f t="shared" si="2"/>
        <v>0</v>
      </c>
      <c r="AH6" s="24">
        <f t="shared" si="2"/>
        <v>0</v>
      </c>
      <c r="AI6" s="24">
        <f t="shared" si="2"/>
        <v>0</v>
      </c>
      <c r="AJ6" s="24">
        <f t="shared" si="2"/>
        <v>0</v>
      </c>
      <c r="AK6" s="24">
        <f t="shared" si="2"/>
        <v>0</v>
      </c>
      <c r="AL6" s="24">
        <f t="shared" si="2"/>
        <v>0</v>
      </c>
      <c r="AM6" s="24">
        <f t="shared" si="2"/>
        <v>29.734321199414065</v>
      </c>
      <c r="AN6" s="24">
        <f t="shared" si="2"/>
        <v>0</v>
      </c>
      <c r="AO6" s="24">
        <f t="shared" si="2"/>
        <v>0</v>
      </c>
      <c r="AP6" s="24">
        <f t="shared" si="2"/>
        <v>0</v>
      </c>
      <c r="AQ6" s="24">
        <f t="shared" si="2"/>
        <v>0</v>
      </c>
      <c r="AR6" s="24">
        <f t="shared" si="2"/>
        <v>0</v>
      </c>
      <c r="AS6" s="24">
        <f t="shared" si="2"/>
        <v>0.2023555899629252</v>
      </c>
      <c r="AT6" s="24">
        <f t="shared" si="2"/>
        <v>0</v>
      </c>
      <c r="AU6" s="24">
        <f t="shared" si="2"/>
        <v>3.97332321062301</v>
      </c>
      <c r="AV6" s="24">
        <f t="shared" si="2"/>
        <v>0</v>
      </c>
      <c r="AW6" s="24">
        <f t="shared" si="3"/>
        <v>0</v>
      </c>
      <c r="AX6" s="24">
        <f t="shared" si="3"/>
        <v>0</v>
      </c>
      <c r="AY6" s="24">
        <f t="shared" si="3"/>
        <v>0</v>
      </c>
      <c r="AZ6" s="24">
        <f t="shared" si="3"/>
        <v>0</v>
      </c>
      <c r="BA6" s="24">
        <f t="shared" si="3"/>
        <v>0</v>
      </c>
      <c r="BB6" s="24">
        <f t="shared" si="3"/>
        <v>0</v>
      </c>
      <c r="BC6" s="24">
        <f t="shared" si="3"/>
        <v>0</v>
      </c>
      <c r="BD6" s="24">
        <f t="shared" si="3"/>
        <v>0</v>
      </c>
      <c r="BE6" s="24">
        <f t="shared" si="3"/>
        <v>0</v>
      </c>
    </row>
    <row r="7" spans="1:57" s="19" customFormat="1" ht="12.75" customHeight="1">
      <c r="A7" s="21" t="s">
        <v>74</v>
      </c>
      <c r="B7" s="23" t="str">
        <f t="shared" si="0"/>
        <v>Yes</v>
      </c>
      <c r="C7" s="23" t="str">
        <f t="shared" si="1"/>
        <v>No</v>
      </c>
      <c r="D7" s="21" t="s">
        <v>92</v>
      </c>
      <c r="E7" s="23">
        <v>33.91</v>
      </c>
      <c r="F7" s="23" t="s">
        <v>26</v>
      </c>
      <c r="G7" s="25">
        <v>0.0153</v>
      </c>
      <c r="H7" s="25">
        <v>0.1532</v>
      </c>
      <c r="I7" s="25">
        <v>0.0587</v>
      </c>
      <c r="J7" s="25">
        <v>0.0776</v>
      </c>
      <c r="K7" s="25">
        <v>0.0418</v>
      </c>
      <c r="L7" s="25">
        <v>0.1238</v>
      </c>
      <c r="M7" s="25">
        <v>0.0057</v>
      </c>
      <c r="N7" s="25">
        <v>0.0201</v>
      </c>
      <c r="O7" s="25">
        <v>0.0321</v>
      </c>
      <c r="P7" s="25">
        <v>0.0169</v>
      </c>
      <c r="Q7" s="25">
        <v>0.1242</v>
      </c>
      <c r="R7" s="25">
        <v>0.0243</v>
      </c>
      <c r="S7" s="25">
        <v>0.002</v>
      </c>
      <c r="T7" s="25">
        <v>0.0215</v>
      </c>
      <c r="U7" s="25">
        <v>0.002</v>
      </c>
      <c r="V7" s="25">
        <v>0.0354</v>
      </c>
      <c r="W7" s="25">
        <v>0.0177</v>
      </c>
      <c r="X7" s="25">
        <v>0.0042</v>
      </c>
      <c r="Y7" s="25">
        <v>0.0518</v>
      </c>
      <c r="Z7" s="25">
        <v>0.0192</v>
      </c>
      <c r="AA7" s="25">
        <v>0.0398</v>
      </c>
      <c r="AB7" s="25">
        <v>0.0505</v>
      </c>
      <c r="AC7" s="25">
        <v>0.0597</v>
      </c>
      <c r="AD7" s="25">
        <v>0.0025</v>
      </c>
      <c r="AE7" s="25">
        <v>0</v>
      </c>
      <c r="AF7" s="1"/>
      <c r="AG7" s="23">
        <f t="shared" si="2"/>
        <v>0.5188229999999999</v>
      </c>
      <c r="AH7" s="23">
        <f t="shared" si="2"/>
        <v>5.195011999999999</v>
      </c>
      <c r="AI7" s="23">
        <f t="shared" si="2"/>
        <v>1.9905169999999999</v>
      </c>
      <c r="AJ7" s="23">
        <f t="shared" si="2"/>
        <v>2.6314159999999998</v>
      </c>
      <c r="AK7" s="23">
        <f t="shared" si="2"/>
        <v>1.4174379999999998</v>
      </c>
      <c r="AL7" s="23">
        <f t="shared" si="2"/>
        <v>4.198058</v>
      </c>
      <c r="AM7" s="23">
        <f t="shared" si="2"/>
        <v>0.193287</v>
      </c>
      <c r="AN7" s="23">
        <f t="shared" si="2"/>
        <v>0.681591</v>
      </c>
      <c r="AO7" s="23">
        <f t="shared" si="2"/>
        <v>1.0885109999999998</v>
      </c>
      <c r="AP7" s="23">
        <f t="shared" si="2"/>
        <v>0.5730789999999999</v>
      </c>
      <c r="AQ7" s="23">
        <f t="shared" si="2"/>
        <v>4.211621999999999</v>
      </c>
      <c r="AR7" s="23">
        <f t="shared" si="2"/>
        <v>0.8240129999999999</v>
      </c>
      <c r="AS7" s="23">
        <f t="shared" si="2"/>
        <v>0.06781999999999999</v>
      </c>
      <c r="AT7" s="23">
        <f t="shared" si="2"/>
        <v>0.7290649999999999</v>
      </c>
      <c r="AU7" s="23">
        <f t="shared" si="2"/>
        <v>0.06781999999999999</v>
      </c>
      <c r="AV7" s="23">
        <f t="shared" si="2"/>
        <v>1.2004139999999999</v>
      </c>
      <c r="AW7" s="23">
        <f t="shared" si="3"/>
        <v>0.6002069999999999</v>
      </c>
      <c r="AX7" s="23">
        <f t="shared" si="3"/>
        <v>0.14242199999999997</v>
      </c>
      <c r="AY7" s="23">
        <f t="shared" si="3"/>
        <v>1.7565379999999997</v>
      </c>
      <c r="AZ7" s="23">
        <f t="shared" si="3"/>
        <v>0.6510719999999999</v>
      </c>
      <c r="BA7" s="23">
        <f t="shared" si="3"/>
        <v>1.349618</v>
      </c>
      <c r="BB7" s="23">
        <f t="shared" si="3"/>
        <v>1.7124549999999998</v>
      </c>
      <c r="BC7" s="23">
        <f t="shared" si="3"/>
        <v>2.0244269999999998</v>
      </c>
      <c r="BD7" s="23">
        <f t="shared" si="3"/>
        <v>0.08477499999999999</v>
      </c>
      <c r="BE7" s="23">
        <f t="shared" si="3"/>
        <v>0</v>
      </c>
    </row>
    <row r="8" spans="1:57" s="19" customFormat="1" ht="13.5" customHeight="1">
      <c r="A8" s="22" t="s">
        <v>70</v>
      </c>
      <c r="B8" s="24" t="str">
        <f t="shared" si="0"/>
        <v>No</v>
      </c>
      <c r="C8" s="24" t="str">
        <f t="shared" si="1"/>
        <v>No</v>
      </c>
      <c r="D8" s="22" t="s">
        <v>93</v>
      </c>
      <c r="E8" s="24">
        <v>28.32</v>
      </c>
      <c r="F8" s="24" t="s">
        <v>26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0.876869064504367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0.005966912248225138</v>
      </c>
      <c r="T8" s="26">
        <v>0</v>
      </c>
      <c r="U8" s="26">
        <v>0.117164023247408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1"/>
      <c r="AG8" s="24">
        <f t="shared" si="2"/>
        <v>0</v>
      </c>
      <c r="AH8" s="24">
        <f t="shared" si="2"/>
        <v>0</v>
      </c>
      <c r="AI8" s="24">
        <f t="shared" si="2"/>
        <v>0</v>
      </c>
      <c r="AJ8" s="24">
        <f t="shared" si="2"/>
        <v>0</v>
      </c>
      <c r="AK8" s="24">
        <f t="shared" si="2"/>
        <v>0</v>
      </c>
      <c r="AL8" s="24">
        <f t="shared" si="2"/>
        <v>0</v>
      </c>
      <c r="AM8" s="24">
        <f t="shared" si="2"/>
        <v>24.832931906763672</v>
      </c>
      <c r="AN8" s="24">
        <f t="shared" si="2"/>
        <v>0</v>
      </c>
      <c r="AO8" s="24">
        <f t="shared" si="2"/>
        <v>0</v>
      </c>
      <c r="AP8" s="24">
        <f t="shared" si="2"/>
        <v>0</v>
      </c>
      <c r="AQ8" s="24">
        <f t="shared" si="2"/>
        <v>0</v>
      </c>
      <c r="AR8" s="24">
        <f t="shared" si="2"/>
        <v>0</v>
      </c>
      <c r="AS8" s="24">
        <f t="shared" si="2"/>
        <v>0.1689829548697359</v>
      </c>
      <c r="AT8" s="24">
        <f t="shared" si="2"/>
        <v>0</v>
      </c>
      <c r="AU8" s="24">
        <f t="shared" si="2"/>
        <v>3.3180851383665946</v>
      </c>
      <c r="AV8" s="24">
        <f t="shared" si="2"/>
        <v>0</v>
      </c>
      <c r="AW8" s="24">
        <f t="shared" si="3"/>
        <v>0</v>
      </c>
      <c r="AX8" s="24">
        <f t="shared" si="3"/>
        <v>0</v>
      </c>
      <c r="AY8" s="24">
        <f t="shared" si="3"/>
        <v>0</v>
      </c>
      <c r="AZ8" s="24">
        <f t="shared" si="3"/>
        <v>0</v>
      </c>
      <c r="BA8" s="24">
        <f t="shared" si="3"/>
        <v>0</v>
      </c>
      <c r="BB8" s="24">
        <f t="shared" si="3"/>
        <v>0</v>
      </c>
      <c r="BC8" s="24">
        <f t="shared" si="3"/>
        <v>0</v>
      </c>
      <c r="BD8" s="24">
        <f t="shared" si="3"/>
        <v>0</v>
      </c>
      <c r="BE8" s="24">
        <f t="shared" si="3"/>
        <v>0</v>
      </c>
    </row>
    <row r="9" spans="1:57" s="19" customFormat="1" ht="12.75" customHeight="1">
      <c r="A9" s="21" t="s">
        <v>75</v>
      </c>
      <c r="B9" s="23" t="str">
        <f t="shared" si="0"/>
        <v>Yes</v>
      </c>
      <c r="C9" s="23" t="str">
        <f t="shared" si="1"/>
        <v>No</v>
      </c>
      <c r="D9" s="21" t="s">
        <v>94</v>
      </c>
      <c r="E9" s="23">
        <v>28.32</v>
      </c>
      <c r="F9" s="23" t="s">
        <v>26</v>
      </c>
      <c r="G9" s="25">
        <v>0.0153</v>
      </c>
      <c r="H9" s="25">
        <v>0.1532</v>
      </c>
      <c r="I9" s="25">
        <v>0.0587</v>
      </c>
      <c r="J9" s="25">
        <v>0.0776</v>
      </c>
      <c r="K9" s="25">
        <v>0.0418</v>
      </c>
      <c r="L9" s="25">
        <v>0.1238</v>
      </c>
      <c r="M9" s="25">
        <v>0.0057</v>
      </c>
      <c r="N9" s="25">
        <v>0.0201</v>
      </c>
      <c r="O9" s="25">
        <v>0.0321</v>
      </c>
      <c r="P9" s="25">
        <v>0.0169</v>
      </c>
      <c r="Q9" s="25">
        <v>0.1242</v>
      </c>
      <c r="R9" s="25">
        <v>0.0243</v>
      </c>
      <c r="S9" s="25">
        <v>0.002</v>
      </c>
      <c r="T9" s="25">
        <v>0.0215</v>
      </c>
      <c r="U9" s="25">
        <v>0.002</v>
      </c>
      <c r="V9" s="25">
        <v>0.0354</v>
      </c>
      <c r="W9" s="25">
        <v>0.0177</v>
      </c>
      <c r="X9" s="25">
        <v>0.0042</v>
      </c>
      <c r="Y9" s="25">
        <v>0.0518</v>
      </c>
      <c r="Z9" s="25">
        <v>0.0192</v>
      </c>
      <c r="AA9" s="25">
        <v>0.0398</v>
      </c>
      <c r="AB9" s="25">
        <v>0.0505</v>
      </c>
      <c r="AC9" s="25">
        <v>0.0597</v>
      </c>
      <c r="AD9" s="25">
        <v>0.0025</v>
      </c>
      <c r="AE9" s="25">
        <v>0</v>
      </c>
      <c r="AF9" s="1"/>
      <c r="AG9" s="23">
        <f t="shared" si="2"/>
        <v>0.43329599999999996</v>
      </c>
      <c r="AH9" s="23">
        <f t="shared" si="2"/>
        <v>4.338624</v>
      </c>
      <c r="AI9" s="23">
        <f t="shared" si="2"/>
        <v>1.662384</v>
      </c>
      <c r="AJ9" s="23">
        <f t="shared" si="2"/>
        <v>2.197632</v>
      </c>
      <c r="AK9" s="23">
        <f t="shared" si="2"/>
        <v>1.183776</v>
      </c>
      <c r="AL9" s="23">
        <f t="shared" si="2"/>
        <v>3.506016</v>
      </c>
      <c r="AM9" s="23">
        <f t="shared" si="2"/>
        <v>0.161424</v>
      </c>
      <c r="AN9" s="23">
        <f t="shared" si="2"/>
        <v>0.569232</v>
      </c>
      <c r="AO9" s="23">
        <f t="shared" si="2"/>
        <v>0.9090719999999999</v>
      </c>
      <c r="AP9" s="23">
        <f t="shared" si="2"/>
        <v>0.478608</v>
      </c>
      <c r="AQ9" s="23">
        <f t="shared" si="2"/>
        <v>3.517344</v>
      </c>
      <c r="AR9" s="23">
        <f t="shared" si="2"/>
        <v>0.688176</v>
      </c>
      <c r="AS9" s="23">
        <f t="shared" si="2"/>
        <v>0.05664</v>
      </c>
      <c r="AT9" s="23">
        <f t="shared" si="2"/>
        <v>0.60888</v>
      </c>
      <c r="AU9" s="23">
        <f t="shared" si="2"/>
        <v>0.05664</v>
      </c>
      <c r="AV9" s="23">
        <f t="shared" si="2"/>
        <v>1.002528</v>
      </c>
      <c r="AW9" s="23">
        <f t="shared" si="3"/>
        <v>0.501264</v>
      </c>
      <c r="AX9" s="23">
        <f t="shared" si="3"/>
        <v>0.118944</v>
      </c>
      <c r="AY9" s="23">
        <f t="shared" si="3"/>
        <v>1.466976</v>
      </c>
      <c r="AZ9" s="23">
        <f t="shared" si="3"/>
        <v>0.543744</v>
      </c>
      <c r="BA9" s="23">
        <f t="shared" si="3"/>
        <v>1.1271360000000001</v>
      </c>
      <c r="BB9" s="23">
        <f t="shared" si="3"/>
        <v>1.43016</v>
      </c>
      <c r="BC9" s="23">
        <f t="shared" si="3"/>
        <v>1.6907040000000002</v>
      </c>
      <c r="BD9" s="23">
        <f t="shared" si="3"/>
        <v>0.0708</v>
      </c>
      <c r="BE9" s="23">
        <f t="shared" si="3"/>
        <v>0</v>
      </c>
    </row>
    <row r="10" spans="1:57" s="19" customFormat="1" ht="13.5" customHeight="1">
      <c r="A10" s="22" t="s">
        <v>83</v>
      </c>
      <c r="B10" s="24" t="str">
        <f t="shared" si="0"/>
        <v>No</v>
      </c>
      <c r="C10" s="24" t="str">
        <f t="shared" si="1"/>
        <v>No</v>
      </c>
      <c r="D10" s="22" t="s">
        <v>95</v>
      </c>
      <c r="E10" s="24">
        <v>160.38</v>
      </c>
      <c r="F10" s="24" t="s">
        <v>26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0.8607466585826832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0.002986575183979454</v>
      </c>
      <c r="T10" s="26">
        <v>0</v>
      </c>
      <c r="U10" s="26">
        <v>0.13626676623333722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1"/>
      <c r="AG10" s="24">
        <f t="shared" si="2"/>
        <v>0</v>
      </c>
      <c r="AH10" s="24">
        <f t="shared" si="2"/>
        <v>0</v>
      </c>
      <c r="AI10" s="24">
        <f t="shared" si="2"/>
        <v>0</v>
      </c>
      <c r="AJ10" s="24">
        <f t="shared" si="2"/>
        <v>0</v>
      </c>
      <c r="AK10" s="24">
        <f t="shared" si="2"/>
        <v>0</v>
      </c>
      <c r="AL10" s="24">
        <f t="shared" si="2"/>
        <v>0</v>
      </c>
      <c r="AM10" s="24">
        <f t="shared" si="2"/>
        <v>138.04654910349072</v>
      </c>
      <c r="AN10" s="24">
        <f t="shared" si="2"/>
        <v>0</v>
      </c>
      <c r="AO10" s="24">
        <f t="shared" si="2"/>
        <v>0</v>
      </c>
      <c r="AP10" s="24">
        <f t="shared" si="2"/>
        <v>0</v>
      </c>
      <c r="AQ10" s="24">
        <f t="shared" si="2"/>
        <v>0</v>
      </c>
      <c r="AR10" s="24">
        <f t="shared" si="2"/>
        <v>0</v>
      </c>
      <c r="AS10" s="24">
        <f t="shared" si="2"/>
        <v>0.47898692800662485</v>
      </c>
      <c r="AT10" s="24">
        <f t="shared" si="2"/>
        <v>0</v>
      </c>
      <c r="AU10" s="24">
        <f t="shared" si="2"/>
        <v>21.854463968502625</v>
      </c>
      <c r="AV10" s="24">
        <f t="shared" si="2"/>
        <v>0</v>
      </c>
      <c r="AW10" s="24">
        <f t="shared" si="3"/>
        <v>0</v>
      </c>
      <c r="AX10" s="24">
        <f t="shared" si="3"/>
        <v>0</v>
      </c>
      <c r="AY10" s="24">
        <f t="shared" si="3"/>
        <v>0</v>
      </c>
      <c r="AZ10" s="24">
        <f t="shared" si="3"/>
        <v>0</v>
      </c>
      <c r="BA10" s="24">
        <f t="shared" si="3"/>
        <v>0</v>
      </c>
      <c r="BB10" s="24">
        <f t="shared" si="3"/>
        <v>0</v>
      </c>
      <c r="BC10" s="24">
        <f t="shared" si="3"/>
        <v>0</v>
      </c>
      <c r="BD10" s="24">
        <f t="shared" si="3"/>
        <v>0</v>
      </c>
      <c r="BE10" s="24">
        <f t="shared" si="3"/>
        <v>0</v>
      </c>
    </row>
    <row r="11" spans="1:57" s="19" customFormat="1" ht="12.75" customHeight="1">
      <c r="A11" s="21" t="s">
        <v>84</v>
      </c>
      <c r="B11" s="23" t="str">
        <f t="shared" si="0"/>
        <v>No</v>
      </c>
      <c r="C11" s="23" t="str">
        <f t="shared" si="1"/>
        <v>No</v>
      </c>
      <c r="D11" s="21" t="s">
        <v>96</v>
      </c>
      <c r="E11" s="23">
        <v>139.77</v>
      </c>
      <c r="F11" s="23" t="s">
        <v>26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0.8604784877825595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0.0032926572010974152</v>
      </c>
      <c r="T11" s="25">
        <v>0</v>
      </c>
      <c r="U11" s="25">
        <v>0.13622885501634294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1"/>
      <c r="AG11" s="23">
        <f t="shared" si="2"/>
        <v>0</v>
      </c>
      <c r="AH11" s="23">
        <f t="shared" si="2"/>
        <v>0</v>
      </c>
      <c r="AI11" s="23">
        <f t="shared" si="2"/>
        <v>0</v>
      </c>
      <c r="AJ11" s="23">
        <f t="shared" si="2"/>
        <v>0</v>
      </c>
      <c r="AK11" s="23">
        <f t="shared" si="2"/>
        <v>0</v>
      </c>
      <c r="AL11" s="23">
        <f t="shared" si="2"/>
        <v>0</v>
      </c>
      <c r="AM11" s="23">
        <f t="shared" si="2"/>
        <v>120.26907823736835</v>
      </c>
      <c r="AN11" s="23">
        <f t="shared" si="2"/>
        <v>0</v>
      </c>
      <c r="AO11" s="23">
        <f t="shared" si="2"/>
        <v>0</v>
      </c>
      <c r="AP11" s="23">
        <f t="shared" si="2"/>
        <v>0</v>
      </c>
      <c r="AQ11" s="23">
        <f t="shared" si="2"/>
        <v>0</v>
      </c>
      <c r="AR11" s="23">
        <f t="shared" si="2"/>
        <v>0</v>
      </c>
      <c r="AS11" s="23">
        <f t="shared" si="2"/>
        <v>0.46021469699738576</v>
      </c>
      <c r="AT11" s="23">
        <f t="shared" si="2"/>
        <v>0</v>
      </c>
      <c r="AU11" s="23">
        <f t="shared" si="2"/>
        <v>19.040707065634255</v>
      </c>
      <c r="AV11" s="23">
        <f t="shared" si="2"/>
        <v>0</v>
      </c>
      <c r="AW11" s="23">
        <f t="shared" si="3"/>
        <v>0</v>
      </c>
      <c r="AX11" s="23">
        <f t="shared" si="3"/>
        <v>0</v>
      </c>
      <c r="AY11" s="23">
        <f t="shared" si="3"/>
        <v>0</v>
      </c>
      <c r="AZ11" s="23">
        <f t="shared" si="3"/>
        <v>0</v>
      </c>
      <c r="BA11" s="23">
        <f t="shared" si="3"/>
        <v>0</v>
      </c>
      <c r="BB11" s="23">
        <f t="shared" si="3"/>
        <v>0</v>
      </c>
      <c r="BC11" s="23">
        <f t="shared" si="3"/>
        <v>0</v>
      </c>
      <c r="BD11" s="23">
        <f t="shared" si="3"/>
        <v>0</v>
      </c>
      <c r="BE11" s="23">
        <f t="shared" si="3"/>
        <v>0</v>
      </c>
    </row>
    <row r="12" spans="1:57" s="19" customFormat="1" ht="13.5" customHeight="1">
      <c r="A12" s="22" t="s">
        <v>60</v>
      </c>
      <c r="B12" s="24" t="str">
        <f t="shared" si="0"/>
        <v>No</v>
      </c>
      <c r="C12" s="24" t="str">
        <f t="shared" si="1"/>
        <v>No</v>
      </c>
      <c r="D12" s="22" t="s">
        <v>97</v>
      </c>
      <c r="E12" s="24">
        <v>80.43</v>
      </c>
      <c r="F12" s="24" t="s">
        <v>26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0.8584252856907302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0.005636399273201146</v>
      </c>
      <c r="T12" s="26">
        <v>0</v>
      </c>
      <c r="U12" s="26">
        <v>0.1359383150360687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1"/>
      <c r="AG12" s="24">
        <f t="shared" si="2"/>
        <v>0</v>
      </c>
      <c r="AH12" s="24">
        <f t="shared" si="2"/>
        <v>0</v>
      </c>
      <c r="AI12" s="24">
        <f t="shared" si="2"/>
        <v>0</v>
      </c>
      <c r="AJ12" s="24">
        <f t="shared" si="2"/>
        <v>0</v>
      </c>
      <c r="AK12" s="24">
        <f t="shared" si="2"/>
        <v>0</v>
      </c>
      <c r="AL12" s="24">
        <f t="shared" si="2"/>
        <v>0</v>
      </c>
      <c r="AM12" s="24">
        <f t="shared" si="2"/>
        <v>69.04314572810543</v>
      </c>
      <c r="AN12" s="24">
        <f t="shared" si="2"/>
        <v>0</v>
      </c>
      <c r="AO12" s="24">
        <f t="shared" si="2"/>
        <v>0</v>
      </c>
      <c r="AP12" s="24">
        <f t="shared" si="2"/>
        <v>0</v>
      </c>
      <c r="AQ12" s="24">
        <f t="shared" si="2"/>
        <v>0</v>
      </c>
      <c r="AR12" s="24">
        <f t="shared" si="2"/>
        <v>0</v>
      </c>
      <c r="AS12" s="24">
        <f t="shared" si="2"/>
        <v>0.4533355935435682</v>
      </c>
      <c r="AT12" s="24">
        <f t="shared" si="2"/>
        <v>0</v>
      </c>
      <c r="AU12" s="24">
        <f t="shared" si="2"/>
        <v>10.933518678351007</v>
      </c>
      <c r="AV12" s="24">
        <f t="shared" si="2"/>
        <v>0</v>
      </c>
      <c r="AW12" s="24">
        <f t="shared" si="3"/>
        <v>0</v>
      </c>
      <c r="AX12" s="24">
        <f t="shared" si="3"/>
        <v>0</v>
      </c>
      <c r="AY12" s="24">
        <f t="shared" si="3"/>
        <v>0</v>
      </c>
      <c r="AZ12" s="24">
        <f t="shared" si="3"/>
        <v>0</v>
      </c>
      <c r="BA12" s="24">
        <f t="shared" si="3"/>
        <v>0</v>
      </c>
      <c r="BB12" s="24">
        <f t="shared" si="3"/>
        <v>0</v>
      </c>
      <c r="BC12" s="24">
        <f t="shared" si="3"/>
        <v>0</v>
      </c>
      <c r="BD12" s="24">
        <f t="shared" si="3"/>
        <v>0</v>
      </c>
      <c r="BE12" s="24">
        <f t="shared" si="3"/>
        <v>0</v>
      </c>
    </row>
    <row r="13" spans="1:57" s="19" customFormat="1" ht="12.75" customHeight="1">
      <c r="A13" s="21" t="s">
        <v>61</v>
      </c>
      <c r="B13" s="23" t="str">
        <f t="shared" si="0"/>
        <v>No</v>
      </c>
      <c r="C13" s="23" t="str">
        <f t="shared" si="1"/>
        <v>No</v>
      </c>
      <c r="D13" s="30" t="s">
        <v>114</v>
      </c>
      <c r="E13" s="23">
        <v>52.75</v>
      </c>
      <c r="F13" s="23" t="s">
        <v>26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0.8619228361745267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0.0015987694618826655</v>
      </c>
      <c r="T13" s="25">
        <v>0</v>
      </c>
      <c r="U13" s="25">
        <v>0.1364783943635907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1"/>
      <c r="AG13" s="23">
        <f t="shared" si="2"/>
        <v>0</v>
      </c>
      <c r="AH13" s="23">
        <f t="shared" si="2"/>
        <v>0</v>
      </c>
      <c r="AI13" s="23">
        <f t="shared" si="2"/>
        <v>0</v>
      </c>
      <c r="AJ13" s="23">
        <f t="shared" si="2"/>
        <v>0</v>
      </c>
      <c r="AK13" s="23">
        <f t="shared" si="2"/>
        <v>0</v>
      </c>
      <c r="AL13" s="23">
        <f t="shared" si="2"/>
        <v>0</v>
      </c>
      <c r="AM13" s="23">
        <f t="shared" si="2"/>
        <v>45.46642960820628</v>
      </c>
      <c r="AN13" s="23">
        <f t="shared" si="2"/>
        <v>0</v>
      </c>
      <c r="AO13" s="23">
        <f t="shared" si="2"/>
        <v>0</v>
      </c>
      <c r="AP13" s="23">
        <f t="shared" si="2"/>
        <v>0</v>
      </c>
      <c r="AQ13" s="23">
        <f t="shared" si="2"/>
        <v>0</v>
      </c>
      <c r="AR13" s="23">
        <f t="shared" si="2"/>
        <v>0</v>
      </c>
      <c r="AS13" s="23">
        <f t="shared" si="2"/>
        <v>0.0843350891143106</v>
      </c>
      <c r="AT13" s="23">
        <f t="shared" si="2"/>
        <v>0</v>
      </c>
      <c r="AU13" s="23">
        <f t="shared" si="2"/>
        <v>7.1992353026794085</v>
      </c>
      <c r="AV13" s="23">
        <f t="shared" si="2"/>
        <v>0</v>
      </c>
      <c r="AW13" s="23">
        <f t="shared" si="3"/>
        <v>0</v>
      </c>
      <c r="AX13" s="23">
        <f t="shared" si="3"/>
        <v>0</v>
      </c>
      <c r="AY13" s="23">
        <f t="shared" si="3"/>
        <v>0</v>
      </c>
      <c r="AZ13" s="23">
        <f t="shared" si="3"/>
        <v>0</v>
      </c>
      <c r="BA13" s="23">
        <f t="shared" si="3"/>
        <v>0</v>
      </c>
      <c r="BB13" s="23">
        <f t="shared" si="3"/>
        <v>0</v>
      </c>
      <c r="BC13" s="23">
        <f t="shared" si="3"/>
        <v>0</v>
      </c>
      <c r="BD13" s="23">
        <f t="shared" si="3"/>
        <v>0</v>
      </c>
      <c r="BE13" s="23">
        <f t="shared" si="3"/>
        <v>0</v>
      </c>
    </row>
    <row r="14" spans="1:57" s="19" customFormat="1" ht="13.5" customHeight="1">
      <c r="A14" s="22" t="s">
        <v>62</v>
      </c>
      <c r="B14" s="24" t="str">
        <f t="shared" si="0"/>
        <v>No</v>
      </c>
      <c r="C14" s="24" t="str">
        <f t="shared" si="1"/>
        <v>No</v>
      </c>
      <c r="D14" s="22" t="s">
        <v>98</v>
      </c>
      <c r="E14" s="24">
        <v>102</v>
      </c>
      <c r="F14" s="24" t="s">
        <v>26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0.8625593669739411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0.0008476540917692788</v>
      </c>
      <c r="T14" s="26">
        <v>0</v>
      </c>
      <c r="U14" s="26">
        <v>0.1365929789342898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1"/>
      <c r="AG14" s="24">
        <f t="shared" si="2"/>
        <v>0</v>
      </c>
      <c r="AH14" s="24">
        <f t="shared" si="2"/>
        <v>0</v>
      </c>
      <c r="AI14" s="24">
        <f t="shared" si="2"/>
        <v>0</v>
      </c>
      <c r="AJ14" s="24">
        <f t="shared" si="2"/>
        <v>0</v>
      </c>
      <c r="AK14" s="24">
        <f t="shared" si="2"/>
        <v>0</v>
      </c>
      <c r="AL14" s="24">
        <f t="shared" si="2"/>
        <v>0</v>
      </c>
      <c r="AM14" s="24">
        <f t="shared" si="2"/>
        <v>87.98105543134199</v>
      </c>
      <c r="AN14" s="24">
        <f t="shared" si="2"/>
        <v>0</v>
      </c>
      <c r="AO14" s="24">
        <f t="shared" si="2"/>
        <v>0</v>
      </c>
      <c r="AP14" s="24">
        <f t="shared" si="2"/>
        <v>0</v>
      </c>
      <c r="AQ14" s="24">
        <f t="shared" si="2"/>
        <v>0</v>
      </c>
      <c r="AR14" s="24">
        <f t="shared" si="2"/>
        <v>0</v>
      </c>
      <c r="AS14" s="24">
        <f t="shared" si="2"/>
        <v>0.08646071736046644</v>
      </c>
      <c r="AT14" s="24">
        <f t="shared" si="2"/>
        <v>0</v>
      </c>
      <c r="AU14" s="24">
        <f t="shared" si="2"/>
        <v>13.932483851297558</v>
      </c>
      <c r="AV14" s="24">
        <f t="shared" si="2"/>
        <v>0</v>
      </c>
      <c r="AW14" s="24">
        <f t="shared" si="3"/>
        <v>0</v>
      </c>
      <c r="AX14" s="24">
        <f t="shared" si="3"/>
        <v>0</v>
      </c>
      <c r="AY14" s="24">
        <f t="shared" si="3"/>
        <v>0</v>
      </c>
      <c r="AZ14" s="24">
        <f t="shared" si="3"/>
        <v>0</v>
      </c>
      <c r="BA14" s="24">
        <f t="shared" si="3"/>
        <v>0</v>
      </c>
      <c r="BB14" s="24">
        <f t="shared" si="3"/>
        <v>0</v>
      </c>
      <c r="BC14" s="24">
        <f t="shared" si="3"/>
        <v>0</v>
      </c>
      <c r="BD14" s="24">
        <f t="shared" si="3"/>
        <v>0</v>
      </c>
      <c r="BE14" s="24">
        <f t="shared" si="3"/>
        <v>0</v>
      </c>
    </row>
    <row r="15" spans="1:57" s="19" customFormat="1" ht="12.75" customHeight="1">
      <c r="A15" s="21" t="s">
        <v>71</v>
      </c>
      <c r="B15" s="23" t="str">
        <f t="shared" si="0"/>
        <v>No</v>
      </c>
      <c r="C15" s="23" t="str">
        <f t="shared" si="1"/>
        <v>No</v>
      </c>
      <c r="D15" s="21" t="s">
        <v>115</v>
      </c>
      <c r="E15" s="23">
        <v>24.135</v>
      </c>
      <c r="F15" s="23" t="s">
        <v>26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0.12793767360293345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0.00023578594874702286</v>
      </c>
      <c r="T15" s="25">
        <v>0</v>
      </c>
      <c r="U15" s="25">
        <v>0.06597520995217111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0.7752619006631658</v>
      </c>
      <c r="AD15" s="25">
        <v>0.03058942983298255</v>
      </c>
      <c r="AE15" s="25">
        <v>0</v>
      </c>
      <c r="AF15" s="1"/>
      <c r="AG15" s="23">
        <f t="shared" si="2"/>
        <v>0</v>
      </c>
      <c r="AH15" s="23">
        <f t="shared" si="2"/>
        <v>0</v>
      </c>
      <c r="AI15" s="23">
        <f t="shared" si="2"/>
        <v>0</v>
      </c>
      <c r="AJ15" s="23">
        <f t="shared" si="2"/>
        <v>0</v>
      </c>
      <c r="AK15" s="23">
        <f t="shared" si="2"/>
        <v>0</v>
      </c>
      <c r="AL15" s="23">
        <f t="shared" si="2"/>
        <v>0</v>
      </c>
      <c r="AM15" s="23">
        <f t="shared" si="2"/>
        <v>3.0877757524067992</v>
      </c>
      <c r="AN15" s="23">
        <f t="shared" si="2"/>
        <v>0</v>
      </c>
      <c r="AO15" s="23">
        <f t="shared" si="2"/>
        <v>0</v>
      </c>
      <c r="AP15" s="23">
        <f t="shared" si="2"/>
        <v>0</v>
      </c>
      <c r="AQ15" s="23">
        <f t="shared" si="2"/>
        <v>0</v>
      </c>
      <c r="AR15" s="23">
        <f t="shared" si="2"/>
        <v>0</v>
      </c>
      <c r="AS15" s="23">
        <f t="shared" si="2"/>
        <v>0.005690693873009397</v>
      </c>
      <c r="AT15" s="23">
        <f t="shared" si="2"/>
        <v>0</v>
      </c>
      <c r="AU15" s="23">
        <f t="shared" si="2"/>
        <v>1.59231169219565</v>
      </c>
      <c r="AV15" s="23">
        <f t="shared" si="2"/>
        <v>0</v>
      </c>
      <c r="AW15" s="23">
        <f t="shared" si="3"/>
        <v>0</v>
      </c>
      <c r="AX15" s="23">
        <f t="shared" si="3"/>
        <v>0</v>
      </c>
      <c r="AY15" s="23">
        <f t="shared" si="3"/>
        <v>0</v>
      </c>
      <c r="AZ15" s="23">
        <f t="shared" si="3"/>
        <v>0</v>
      </c>
      <c r="BA15" s="23">
        <f t="shared" si="3"/>
        <v>0</v>
      </c>
      <c r="BB15" s="23">
        <f t="shared" si="3"/>
        <v>0</v>
      </c>
      <c r="BC15" s="23">
        <f t="shared" si="3"/>
        <v>18.71094597250551</v>
      </c>
      <c r="BD15" s="23">
        <f t="shared" si="3"/>
        <v>0.7382758890190338</v>
      </c>
      <c r="BE15" s="23">
        <f t="shared" si="3"/>
        <v>0</v>
      </c>
    </row>
    <row r="16" spans="1:57" s="19" customFormat="1" ht="13.5" customHeight="1">
      <c r="A16" s="22" t="s">
        <v>76</v>
      </c>
      <c r="B16" s="24" t="str">
        <f t="shared" si="0"/>
        <v>Yes</v>
      </c>
      <c r="C16" s="24" t="str">
        <f t="shared" si="1"/>
        <v>No</v>
      </c>
      <c r="D16" s="22" t="s">
        <v>116</v>
      </c>
      <c r="E16" s="24">
        <v>24.135</v>
      </c>
      <c r="F16" s="24" t="s">
        <v>26</v>
      </c>
      <c r="G16" s="26">
        <v>0.0153</v>
      </c>
      <c r="H16" s="26">
        <v>0.1532</v>
      </c>
      <c r="I16" s="26">
        <v>0.0587</v>
      </c>
      <c r="J16" s="26">
        <v>0.0776</v>
      </c>
      <c r="K16" s="26">
        <v>0.0418</v>
      </c>
      <c r="L16" s="26">
        <v>0.1238</v>
      </c>
      <c r="M16" s="26">
        <v>0.0057</v>
      </c>
      <c r="N16" s="26">
        <v>0.0201</v>
      </c>
      <c r="O16" s="26">
        <v>0.0321</v>
      </c>
      <c r="P16" s="26">
        <v>0.0169</v>
      </c>
      <c r="Q16" s="26">
        <v>0.1242</v>
      </c>
      <c r="R16" s="26">
        <v>0.0243</v>
      </c>
      <c r="S16" s="26">
        <v>0.002</v>
      </c>
      <c r="T16" s="26">
        <v>0.0215</v>
      </c>
      <c r="U16" s="26">
        <v>0.002</v>
      </c>
      <c r="V16" s="26">
        <v>0.0354</v>
      </c>
      <c r="W16" s="26">
        <v>0.0177</v>
      </c>
      <c r="X16" s="26">
        <v>0.0042</v>
      </c>
      <c r="Y16" s="26">
        <v>0.0518</v>
      </c>
      <c r="Z16" s="26">
        <v>0.0192</v>
      </c>
      <c r="AA16" s="26">
        <v>0.0398</v>
      </c>
      <c r="AB16" s="26">
        <v>0.0505</v>
      </c>
      <c r="AC16" s="26">
        <v>0.0597</v>
      </c>
      <c r="AD16" s="26">
        <v>0.0025</v>
      </c>
      <c r="AE16" s="26">
        <v>0</v>
      </c>
      <c r="AF16" s="1"/>
      <c r="AG16" s="24">
        <f t="shared" si="2"/>
        <v>0.3692655</v>
      </c>
      <c r="AH16" s="24">
        <f t="shared" si="2"/>
        <v>3.6974820000000004</v>
      </c>
      <c r="AI16" s="24">
        <f t="shared" si="2"/>
        <v>1.4167245000000002</v>
      </c>
      <c r="AJ16" s="24">
        <f t="shared" si="2"/>
        <v>1.8728760000000002</v>
      </c>
      <c r="AK16" s="24">
        <f t="shared" si="2"/>
        <v>1.008843</v>
      </c>
      <c r="AL16" s="24">
        <f t="shared" si="2"/>
        <v>2.987913</v>
      </c>
      <c r="AM16" s="24">
        <f t="shared" si="2"/>
        <v>0.1375695</v>
      </c>
      <c r="AN16" s="24">
        <f t="shared" si="2"/>
        <v>0.48511350000000003</v>
      </c>
      <c r="AO16" s="24">
        <f t="shared" si="2"/>
        <v>0.7747335</v>
      </c>
      <c r="AP16" s="24">
        <f t="shared" si="2"/>
        <v>0.4078815</v>
      </c>
      <c r="AQ16" s="24">
        <f t="shared" si="2"/>
        <v>2.997567</v>
      </c>
      <c r="AR16" s="24">
        <f t="shared" si="2"/>
        <v>0.5864805</v>
      </c>
      <c r="AS16" s="24">
        <f t="shared" si="2"/>
        <v>0.04827000000000001</v>
      </c>
      <c r="AT16" s="24">
        <f t="shared" si="2"/>
        <v>0.5189025</v>
      </c>
      <c r="AU16" s="24">
        <f t="shared" si="2"/>
        <v>0.04827000000000001</v>
      </c>
      <c r="AV16" s="24">
        <f t="shared" si="2"/>
        <v>0.8543790000000001</v>
      </c>
      <c r="AW16" s="24">
        <f t="shared" si="3"/>
        <v>0.42718950000000006</v>
      </c>
      <c r="AX16" s="24">
        <f t="shared" si="3"/>
        <v>0.101367</v>
      </c>
      <c r="AY16" s="24">
        <f t="shared" si="3"/>
        <v>1.250193</v>
      </c>
      <c r="AZ16" s="24">
        <f t="shared" si="3"/>
        <v>0.46339199999999997</v>
      </c>
      <c r="BA16" s="24">
        <f t="shared" si="3"/>
        <v>0.9605730000000001</v>
      </c>
      <c r="BB16" s="24">
        <f t="shared" si="3"/>
        <v>1.2188175</v>
      </c>
      <c r="BC16" s="24">
        <f t="shared" si="3"/>
        <v>1.4408595000000002</v>
      </c>
      <c r="BD16" s="24">
        <f t="shared" si="3"/>
        <v>0.0603375</v>
      </c>
      <c r="BE16" s="24">
        <f t="shared" si="3"/>
        <v>0</v>
      </c>
    </row>
    <row r="17" spans="1:57" s="19" customFormat="1" ht="12.75" customHeight="1">
      <c r="A17" s="21" t="s">
        <v>72</v>
      </c>
      <c r="B17" s="23" t="str">
        <f t="shared" si="0"/>
        <v>No</v>
      </c>
      <c r="C17" s="23" t="str">
        <f t="shared" si="1"/>
        <v>No</v>
      </c>
      <c r="D17" s="21" t="s">
        <v>99</v>
      </c>
      <c r="E17" s="23">
        <v>24.135</v>
      </c>
      <c r="F17" s="23" t="s">
        <v>26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0.12799979537578585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0.00023578594874702286</v>
      </c>
      <c r="T17" s="25">
        <v>0</v>
      </c>
      <c r="U17" s="25">
        <v>0.0659920274174505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0.7751859578912489</v>
      </c>
      <c r="AD17" s="25">
        <v>0.03058643336676786</v>
      </c>
      <c r="AE17" s="25">
        <v>0</v>
      </c>
      <c r="AF17" s="1"/>
      <c r="AG17" s="23">
        <f t="shared" si="2"/>
        <v>0</v>
      </c>
      <c r="AH17" s="23">
        <f t="shared" si="2"/>
        <v>0</v>
      </c>
      <c r="AI17" s="23">
        <f t="shared" si="2"/>
        <v>0</v>
      </c>
      <c r="AJ17" s="23">
        <f t="shared" si="2"/>
        <v>0</v>
      </c>
      <c r="AK17" s="23">
        <f t="shared" si="2"/>
        <v>0</v>
      </c>
      <c r="AL17" s="23">
        <f t="shared" si="2"/>
        <v>0</v>
      </c>
      <c r="AM17" s="23">
        <f t="shared" si="2"/>
        <v>3.0892750613945914</v>
      </c>
      <c r="AN17" s="23">
        <f t="shared" si="2"/>
        <v>0</v>
      </c>
      <c r="AO17" s="23">
        <f t="shared" si="2"/>
        <v>0</v>
      </c>
      <c r="AP17" s="23">
        <f t="shared" si="2"/>
        <v>0</v>
      </c>
      <c r="AQ17" s="23">
        <f t="shared" si="2"/>
        <v>0</v>
      </c>
      <c r="AR17" s="23">
        <f t="shared" si="2"/>
        <v>0</v>
      </c>
      <c r="AS17" s="23">
        <f t="shared" si="2"/>
        <v>0.005690693873009397</v>
      </c>
      <c r="AT17" s="23">
        <f t="shared" si="2"/>
        <v>0</v>
      </c>
      <c r="AU17" s="23">
        <f t="shared" si="2"/>
        <v>1.592717581720168</v>
      </c>
      <c r="AV17" s="23">
        <f t="shared" si="2"/>
        <v>0</v>
      </c>
      <c r="AW17" s="23">
        <f t="shared" si="3"/>
        <v>0</v>
      </c>
      <c r="AX17" s="23">
        <f t="shared" si="3"/>
        <v>0</v>
      </c>
      <c r="AY17" s="23">
        <f t="shared" si="3"/>
        <v>0</v>
      </c>
      <c r="AZ17" s="23">
        <f t="shared" si="3"/>
        <v>0</v>
      </c>
      <c r="BA17" s="23">
        <f t="shared" si="3"/>
        <v>0</v>
      </c>
      <c r="BB17" s="23">
        <f t="shared" si="3"/>
        <v>0</v>
      </c>
      <c r="BC17" s="23">
        <f t="shared" si="3"/>
        <v>18.709113093705295</v>
      </c>
      <c r="BD17" s="23">
        <f t="shared" si="3"/>
        <v>0.7382035693069423</v>
      </c>
      <c r="BE17" s="23">
        <f t="shared" si="3"/>
        <v>0</v>
      </c>
    </row>
    <row r="18" spans="1:57" s="19" customFormat="1" ht="13.5" customHeight="1">
      <c r="A18" s="22" t="s">
        <v>77</v>
      </c>
      <c r="B18" s="24" t="str">
        <f t="shared" si="0"/>
        <v>Yes</v>
      </c>
      <c r="C18" s="24" t="str">
        <f t="shared" si="1"/>
        <v>No</v>
      </c>
      <c r="D18" s="22" t="s">
        <v>100</v>
      </c>
      <c r="E18" s="24">
        <v>24.135</v>
      </c>
      <c r="F18" s="24" t="s">
        <v>26</v>
      </c>
      <c r="G18" s="26">
        <v>0.0153</v>
      </c>
      <c r="H18" s="26">
        <v>0.1532</v>
      </c>
      <c r="I18" s="26">
        <v>0.0587</v>
      </c>
      <c r="J18" s="26">
        <v>0.0776</v>
      </c>
      <c r="K18" s="26">
        <v>0.0418</v>
      </c>
      <c r="L18" s="26">
        <v>0.1238</v>
      </c>
      <c r="M18" s="26">
        <v>0.0057</v>
      </c>
      <c r="N18" s="26">
        <v>0.0201</v>
      </c>
      <c r="O18" s="26">
        <v>0.0321</v>
      </c>
      <c r="P18" s="26">
        <v>0.0169</v>
      </c>
      <c r="Q18" s="26">
        <v>0.1242</v>
      </c>
      <c r="R18" s="26">
        <v>0.0243</v>
      </c>
      <c r="S18" s="26">
        <v>0.002</v>
      </c>
      <c r="T18" s="26">
        <v>0.0215</v>
      </c>
      <c r="U18" s="26">
        <v>0.002</v>
      </c>
      <c r="V18" s="26">
        <v>0.0354</v>
      </c>
      <c r="W18" s="26">
        <v>0.0177</v>
      </c>
      <c r="X18" s="26">
        <v>0.0042</v>
      </c>
      <c r="Y18" s="26">
        <v>0.0518</v>
      </c>
      <c r="Z18" s="26">
        <v>0.0192</v>
      </c>
      <c r="AA18" s="26">
        <v>0.0398</v>
      </c>
      <c r="AB18" s="26">
        <v>0.0505</v>
      </c>
      <c r="AC18" s="26">
        <v>0.0597</v>
      </c>
      <c r="AD18" s="26">
        <v>0.0025</v>
      </c>
      <c r="AE18" s="26">
        <v>0</v>
      </c>
      <c r="AF18" s="1"/>
      <c r="AG18" s="24">
        <f t="shared" si="2"/>
        <v>0.3692655</v>
      </c>
      <c r="AH18" s="24">
        <f t="shared" si="2"/>
        <v>3.6974820000000004</v>
      </c>
      <c r="AI18" s="24">
        <f t="shared" si="2"/>
        <v>1.4167245000000002</v>
      </c>
      <c r="AJ18" s="24">
        <f t="shared" si="2"/>
        <v>1.8728760000000002</v>
      </c>
      <c r="AK18" s="24">
        <f t="shared" si="2"/>
        <v>1.008843</v>
      </c>
      <c r="AL18" s="24">
        <f t="shared" si="2"/>
        <v>2.987913</v>
      </c>
      <c r="AM18" s="24">
        <f t="shared" si="2"/>
        <v>0.1375695</v>
      </c>
      <c r="AN18" s="24">
        <f t="shared" si="2"/>
        <v>0.48511350000000003</v>
      </c>
      <c r="AO18" s="24">
        <f t="shared" si="2"/>
        <v>0.7747335</v>
      </c>
      <c r="AP18" s="24">
        <f t="shared" si="2"/>
        <v>0.4078815</v>
      </c>
      <c r="AQ18" s="24">
        <f t="shared" si="2"/>
        <v>2.997567</v>
      </c>
      <c r="AR18" s="24">
        <f t="shared" si="2"/>
        <v>0.5864805</v>
      </c>
      <c r="AS18" s="24">
        <f t="shared" si="2"/>
        <v>0.04827000000000001</v>
      </c>
      <c r="AT18" s="24">
        <f t="shared" si="2"/>
        <v>0.5189025</v>
      </c>
      <c r="AU18" s="24">
        <f t="shared" si="2"/>
        <v>0.04827000000000001</v>
      </c>
      <c r="AV18" s="24">
        <f t="shared" si="2"/>
        <v>0.8543790000000001</v>
      </c>
      <c r="AW18" s="24">
        <f t="shared" si="3"/>
        <v>0.42718950000000006</v>
      </c>
      <c r="AX18" s="24">
        <f t="shared" si="3"/>
        <v>0.101367</v>
      </c>
      <c r="AY18" s="24">
        <f t="shared" si="3"/>
        <v>1.250193</v>
      </c>
      <c r="AZ18" s="24">
        <f t="shared" si="3"/>
        <v>0.46339199999999997</v>
      </c>
      <c r="BA18" s="24">
        <f t="shared" si="3"/>
        <v>0.9605730000000001</v>
      </c>
      <c r="BB18" s="24">
        <f t="shared" si="3"/>
        <v>1.2188175</v>
      </c>
      <c r="BC18" s="24">
        <f t="shared" si="3"/>
        <v>1.4408595000000002</v>
      </c>
      <c r="BD18" s="24">
        <f t="shared" si="3"/>
        <v>0.0603375</v>
      </c>
      <c r="BE18" s="24">
        <f t="shared" si="3"/>
        <v>0</v>
      </c>
    </row>
    <row r="19" spans="1:57" s="19" customFormat="1" ht="12.75" customHeight="1">
      <c r="A19" s="21" t="s">
        <v>85</v>
      </c>
      <c r="B19" s="23" t="str">
        <f t="shared" si="0"/>
        <v>No</v>
      </c>
      <c r="C19" s="23" t="str">
        <f t="shared" si="1"/>
        <v>No</v>
      </c>
      <c r="D19" s="21" t="s">
        <v>101</v>
      </c>
      <c r="E19" s="23">
        <v>23.845</v>
      </c>
      <c r="F19" s="23" t="s">
        <v>26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0.6596964780535182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0.00023703859011543256</v>
      </c>
      <c r="T19" s="25">
        <v>0</v>
      </c>
      <c r="U19" s="25">
        <v>0.3400664833563664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1"/>
      <c r="AG19" s="23">
        <f t="shared" si="2"/>
        <v>0</v>
      </c>
      <c r="AH19" s="23">
        <f t="shared" si="2"/>
        <v>0</v>
      </c>
      <c r="AI19" s="23">
        <f t="shared" si="2"/>
        <v>0</v>
      </c>
      <c r="AJ19" s="23">
        <f t="shared" si="2"/>
        <v>0</v>
      </c>
      <c r="AK19" s="23">
        <f t="shared" si="2"/>
        <v>0</v>
      </c>
      <c r="AL19" s="23">
        <f t="shared" si="2"/>
        <v>0</v>
      </c>
      <c r="AM19" s="23">
        <f t="shared" si="2"/>
        <v>15.73046251918614</v>
      </c>
      <c r="AN19" s="23">
        <f t="shared" si="2"/>
        <v>0</v>
      </c>
      <c r="AO19" s="23">
        <f t="shared" si="2"/>
        <v>0</v>
      </c>
      <c r="AP19" s="23">
        <f t="shared" si="2"/>
        <v>0</v>
      </c>
      <c r="AQ19" s="23">
        <f t="shared" si="2"/>
        <v>0</v>
      </c>
      <c r="AR19" s="23">
        <f t="shared" si="2"/>
        <v>0</v>
      </c>
      <c r="AS19" s="23">
        <f t="shared" si="2"/>
        <v>0.005652185181302489</v>
      </c>
      <c r="AT19" s="23">
        <f t="shared" si="2"/>
        <v>0</v>
      </c>
      <c r="AU19" s="23">
        <f t="shared" si="2"/>
        <v>8.108885295632557</v>
      </c>
      <c r="AV19" s="23">
        <f aca="true" t="shared" si="4" ref="AV19:AV31">V19*$E19</f>
        <v>0</v>
      </c>
      <c r="AW19" s="23">
        <f t="shared" si="3"/>
        <v>0</v>
      </c>
      <c r="AX19" s="23">
        <f t="shared" si="3"/>
        <v>0</v>
      </c>
      <c r="AY19" s="23">
        <f t="shared" si="3"/>
        <v>0</v>
      </c>
      <c r="AZ19" s="23">
        <f t="shared" si="3"/>
        <v>0</v>
      </c>
      <c r="BA19" s="23">
        <f t="shared" si="3"/>
        <v>0</v>
      </c>
      <c r="BB19" s="23">
        <f t="shared" si="3"/>
        <v>0</v>
      </c>
      <c r="BC19" s="23">
        <f t="shared" si="3"/>
        <v>0</v>
      </c>
      <c r="BD19" s="23">
        <f t="shared" si="3"/>
        <v>0</v>
      </c>
      <c r="BE19" s="23">
        <f t="shared" si="3"/>
        <v>0</v>
      </c>
    </row>
    <row r="20" spans="1:57" s="19" customFormat="1" ht="13.5" customHeight="1">
      <c r="A20" s="22" t="s">
        <v>86</v>
      </c>
      <c r="B20" s="24" t="str">
        <f t="shared" si="0"/>
        <v>Yes</v>
      </c>
      <c r="C20" s="24" t="str">
        <f t="shared" si="1"/>
        <v>No</v>
      </c>
      <c r="D20" s="22" t="s">
        <v>102</v>
      </c>
      <c r="E20" s="24">
        <v>23.845</v>
      </c>
      <c r="F20" s="24" t="s">
        <v>26</v>
      </c>
      <c r="G20" s="26">
        <v>0.0153</v>
      </c>
      <c r="H20" s="26">
        <v>0.1532</v>
      </c>
      <c r="I20" s="26">
        <v>0.0587</v>
      </c>
      <c r="J20" s="26">
        <v>0.0776</v>
      </c>
      <c r="K20" s="26">
        <v>0.0418</v>
      </c>
      <c r="L20" s="26">
        <v>0.1238</v>
      </c>
      <c r="M20" s="26">
        <v>0.0057</v>
      </c>
      <c r="N20" s="26">
        <v>0.0201</v>
      </c>
      <c r="O20" s="26">
        <v>0.0321</v>
      </c>
      <c r="P20" s="26">
        <v>0.0169</v>
      </c>
      <c r="Q20" s="26">
        <v>0.1242</v>
      </c>
      <c r="R20" s="26">
        <v>0.0243</v>
      </c>
      <c r="S20" s="26">
        <v>0.002</v>
      </c>
      <c r="T20" s="26">
        <v>0.0215</v>
      </c>
      <c r="U20" s="26">
        <v>0.002</v>
      </c>
      <c r="V20" s="26">
        <v>0.0354</v>
      </c>
      <c r="W20" s="26">
        <v>0.0177</v>
      </c>
      <c r="X20" s="26">
        <v>0.0042</v>
      </c>
      <c r="Y20" s="26">
        <v>0.0518</v>
      </c>
      <c r="Z20" s="26">
        <v>0.0192</v>
      </c>
      <c r="AA20" s="26">
        <v>0.0398</v>
      </c>
      <c r="AB20" s="26">
        <v>0.0505</v>
      </c>
      <c r="AC20" s="26">
        <v>0.0597</v>
      </c>
      <c r="AD20" s="26">
        <v>0.0025</v>
      </c>
      <c r="AE20" s="26">
        <v>0</v>
      </c>
      <c r="AF20" s="1"/>
      <c r="AG20" s="24">
        <f aca="true" t="shared" si="5" ref="AG20:AU31">G20*$E20</f>
        <v>0.36482849999999994</v>
      </c>
      <c r="AH20" s="24">
        <f t="shared" si="5"/>
        <v>3.653054</v>
      </c>
      <c r="AI20" s="24">
        <f t="shared" si="5"/>
        <v>1.3997015</v>
      </c>
      <c r="AJ20" s="24">
        <f t="shared" si="5"/>
        <v>1.850372</v>
      </c>
      <c r="AK20" s="24">
        <f t="shared" si="5"/>
        <v>0.9967209999999999</v>
      </c>
      <c r="AL20" s="24">
        <f t="shared" si="5"/>
        <v>2.9520109999999997</v>
      </c>
      <c r="AM20" s="24">
        <f t="shared" si="5"/>
        <v>0.1359165</v>
      </c>
      <c r="AN20" s="24">
        <f t="shared" si="5"/>
        <v>0.47928449999999995</v>
      </c>
      <c r="AO20" s="24">
        <f t="shared" si="5"/>
        <v>0.7654244999999998</v>
      </c>
      <c r="AP20" s="24">
        <f t="shared" si="5"/>
        <v>0.40298049999999996</v>
      </c>
      <c r="AQ20" s="24">
        <f t="shared" si="5"/>
        <v>2.9615489999999998</v>
      </c>
      <c r="AR20" s="24">
        <f t="shared" si="5"/>
        <v>0.5794334999999999</v>
      </c>
      <c r="AS20" s="24">
        <f t="shared" si="5"/>
        <v>0.047689999999999996</v>
      </c>
      <c r="AT20" s="24">
        <f t="shared" si="5"/>
        <v>0.5126674999999999</v>
      </c>
      <c r="AU20" s="24">
        <f t="shared" si="5"/>
        <v>0.047689999999999996</v>
      </c>
      <c r="AV20" s="24">
        <f t="shared" si="4"/>
        <v>0.844113</v>
      </c>
      <c r="AW20" s="24">
        <f t="shared" si="3"/>
        <v>0.4220565</v>
      </c>
      <c r="AX20" s="24">
        <f t="shared" si="3"/>
        <v>0.10014899999999999</v>
      </c>
      <c r="AY20" s="24">
        <f t="shared" si="3"/>
        <v>1.235171</v>
      </c>
      <c r="AZ20" s="24">
        <f t="shared" si="3"/>
        <v>0.45782399999999995</v>
      </c>
      <c r="BA20" s="24">
        <f t="shared" si="3"/>
        <v>0.949031</v>
      </c>
      <c r="BB20" s="24">
        <f t="shared" si="3"/>
        <v>1.2041725</v>
      </c>
      <c r="BC20" s="24">
        <f t="shared" si="3"/>
        <v>1.4235465</v>
      </c>
      <c r="BD20" s="24">
        <f t="shared" si="3"/>
        <v>0.0596125</v>
      </c>
      <c r="BE20" s="24">
        <f t="shared" si="3"/>
        <v>0</v>
      </c>
    </row>
    <row r="21" spans="1:57" s="19" customFormat="1" ht="12.75" customHeight="1">
      <c r="A21" s="21" t="s">
        <v>87</v>
      </c>
      <c r="B21" s="23" t="str">
        <f t="shared" si="0"/>
        <v>No</v>
      </c>
      <c r="C21" s="23" t="str">
        <f t="shared" si="1"/>
        <v>No</v>
      </c>
      <c r="D21" s="21" t="s">
        <v>103</v>
      </c>
      <c r="E21" s="23">
        <v>23.845</v>
      </c>
      <c r="F21" s="23" t="s">
        <v>26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0.6596964780535182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0.00023703859011543256</v>
      </c>
      <c r="T21" s="25">
        <v>0</v>
      </c>
      <c r="U21" s="25">
        <v>0.3400664833563664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1"/>
      <c r="AG21" s="23">
        <f t="shared" si="5"/>
        <v>0</v>
      </c>
      <c r="AH21" s="23">
        <f t="shared" si="5"/>
        <v>0</v>
      </c>
      <c r="AI21" s="23">
        <f t="shared" si="5"/>
        <v>0</v>
      </c>
      <c r="AJ21" s="23">
        <f t="shared" si="5"/>
        <v>0</v>
      </c>
      <c r="AK21" s="23">
        <f t="shared" si="5"/>
        <v>0</v>
      </c>
      <c r="AL21" s="23">
        <f t="shared" si="5"/>
        <v>0</v>
      </c>
      <c r="AM21" s="23">
        <f t="shared" si="5"/>
        <v>15.73046251918614</v>
      </c>
      <c r="AN21" s="23">
        <f t="shared" si="5"/>
        <v>0</v>
      </c>
      <c r="AO21" s="23">
        <f t="shared" si="5"/>
        <v>0</v>
      </c>
      <c r="AP21" s="23">
        <f t="shared" si="5"/>
        <v>0</v>
      </c>
      <c r="AQ21" s="23">
        <f t="shared" si="5"/>
        <v>0</v>
      </c>
      <c r="AR21" s="23">
        <f t="shared" si="5"/>
        <v>0</v>
      </c>
      <c r="AS21" s="23">
        <f t="shared" si="5"/>
        <v>0.005652185181302489</v>
      </c>
      <c r="AT21" s="23">
        <f t="shared" si="5"/>
        <v>0</v>
      </c>
      <c r="AU21" s="23">
        <f t="shared" si="5"/>
        <v>8.108885295632557</v>
      </c>
      <c r="AV21" s="23">
        <f t="shared" si="4"/>
        <v>0</v>
      </c>
      <c r="AW21" s="23">
        <f t="shared" si="3"/>
        <v>0</v>
      </c>
      <c r="AX21" s="23">
        <f t="shared" si="3"/>
        <v>0</v>
      </c>
      <c r="AY21" s="23">
        <f t="shared" si="3"/>
        <v>0</v>
      </c>
      <c r="AZ21" s="23">
        <f t="shared" si="3"/>
        <v>0</v>
      </c>
      <c r="BA21" s="23">
        <f t="shared" si="3"/>
        <v>0</v>
      </c>
      <c r="BB21" s="23">
        <f t="shared" si="3"/>
        <v>0</v>
      </c>
      <c r="BC21" s="23">
        <f t="shared" si="3"/>
        <v>0</v>
      </c>
      <c r="BD21" s="23">
        <f t="shared" si="3"/>
        <v>0</v>
      </c>
      <c r="BE21" s="23">
        <f t="shared" si="3"/>
        <v>0</v>
      </c>
    </row>
    <row r="22" spans="1:57" s="19" customFormat="1" ht="13.5" customHeight="1">
      <c r="A22" s="22" t="s">
        <v>88</v>
      </c>
      <c r="B22" s="24" t="str">
        <f t="shared" si="0"/>
        <v>Yes</v>
      </c>
      <c r="C22" s="24" t="str">
        <f t="shared" si="1"/>
        <v>No</v>
      </c>
      <c r="D22" s="22" t="s">
        <v>104</v>
      </c>
      <c r="E22" s="24">
        <v>23.845</v>
      </c>
      <c r="F22" s="24" t="s">
        <v>26</v>
      </c>
      <c r="G22" s="26">
        <v>0.0153</v>
      </c>
      <c r="H22" s="26">
        <v>0.1532</v>
      </c>
      <c r="I22" s="26">
        <v>0.0587</v>
      </c>
      <c r="J22" s="26">
        <v>0.0776</v>
      </c>
      <c r="K22" s="26">
        <v>0.0418</v>
      </c>
      <c r="L22" s="26">
        <v>0.1238</v>
      </c>
      <c r="M22" s="26">
        <v>0.0057</v>
      </c>
      <c r="N22" s="26">
        <v>0.0201</v>
      </c>
      <c r="O22" s="26">
        <v>0.0321</v>
      </c>
      <c r="P22" s="26">
        <v>0.0169</v>
      </c>
      <c r="Q22" s="26">
        <v>0.1242</v>
      </c>
      <c r="R22" s="26">
        <v>0.0243</v>
      </c>
      <c r="S22" s="26">
        <v>0.002</v>
      </c>
      <c r="T22" s="26">
        <v>0.0215</v>
      </c>
      <c r="U22" s="26">
        <v>0.002</v>
      </c>
      <c r="V22" s="26">
        <v>0.0354</v>
      </c>
      <c r="W22" s="26">
        <v>0.0177</v>
      </c>
      <c r="X22" s="26">
        <v>0.0042</v>
      </c>
      <c r="Y22" s="26">
        <v>0.0518</v>
      </c>
      <c r="Z22" s="26">
        <v>0.0192</v>
      </c>
      <c r="AA22" s="26">
        <v>0.0398</v>
      </c>
      <c r="AB22" s="26">
        <v>0.0505</v>
      </c>
      <c r="AC22" s="26">
        <v>0.0597</v>
      </c>
      <c r="AD22" s="26">
        <v>0.0025</v>
      </c>
      <c r="AE22" s="26">
        <v>0</v>
      </c>
      <c r="AF22" s="1"/>
      <c r="AG22" s="24">
        <f t="shared" si="5"/>
        <v>0.36482849999999994</v>
      </c>
      <c r="AH22" s="24">
        <f t="shared" si="5"/>
        <v>3.653054</v>
      </c>
      <c r="AI22" s="24">
        <f t="shared" si="5"/>
        <v>1.3997015</v>
      </c>
      <c r="AJ22" s="24">
        <f t="shared" si="5"/>
        <v>1.850372</v>
      </c>
      <c r="AK22" s="24">
        <f t="shared" si="5"/>
        <v>0.9967209999999999</v>
      </c>
      <c r="AL22" s="24">
        <f t="shared" si="5"/>
        <v>2.9520109999999997</v>
      </c>
      <c r="AM22" s="24">
        <f t="shared" si="5"/>
        <v>0.1359165</v>
      </c>
      <c r="AN22" s="24">
        <f t="shared" si="5"/>
        <v>0.47928449999999995</v>
      </c>
      <c r="AO22" s="24">
        <f t="shared" si="5"/>
        <v>0.7654244999999998</v>
      </c>
      <c r="AP22" s="24">
        <f t="shared" si="5"/>
        <v>0.40298049999999996</v>
      </c>
      <c r="AQ22" s="24">
        <f t="shared" si="5"/>
        <v>2.9615489999999998</v>
      </c>
      <c r="AR22" s="24">
        <f t="shared" si="5"/>
        <v>0.5794334999999999</v>
      </c>
      <c r="AS22" s="24">
        <f t="shared" si="5"/>
        <v>0.047689999999999996</v>
      </c>
      <c r="AT22" s="24">
        <f t="shared" si="5"/>
        <v>0.5126674999999999</v>
      </c>
      <c r="AU22" s="24">
        <f t="shared" si="5"/>
        <v>0.047689999999999996</v>
      </c>
      <c r="AV22" s="24">
        <f t="shared" si="4"/>
        <v>0.844113</v>
      </c>
      <c r="AW22" s="24">
        <f t="shared" si="3"/>
        <v>0.4220565</v>
      </c>
      <c r="AX22" s="24">
        <f t="shared" si="3"/>
        <v>0.10014899999999999</v>
      </c>
      <c r="AY22" s="24">
        <f t="shared" si="3"/>
        <v>1.235171</v>
      </c>
      <c r="AZ22" s="24">
        <f t="shared" si="3"/>
        <v>0.45782399999999995</v>
      </c>
      <c r="BA22" s="24">
        <f t="shared" si="3"/>
        <v>0.949031</v>
      </c>
      <c r="BB22" s="24">
        <f t="shared" si="3"/>
        <v>1.2041725</v>
      </c>
      <c r="BC22" s="24">
        <f t="shared" si="3"/>
        <v>1.4235465</v>
      </c>
      <c r="BD22" s="24">
        <f t="shared" si="3"/>
        <v>0.0596125</v>
      </c>
      <c r="BE22" s="24">
        <f t="shared" si="3"/>
        <v>0</v>
      </c>
    </row>
    <row r="23" spans="1:57" s="19" customFormat="1" ht="12.75" customHeight="1">
      <c r="A23" s="21" t="s">
        <v>73</v>
      </c>
      <c r="B23" s="23" t="str">
        <f t="shared" si="0"/>
        <v>No</v>
      </c>
      <c r="C23" s="23" t="str">
        <f t="shared" si="1"/>
        <v>No</v>
      </c>
      <c r="D23" s="21" t="s">
        <v>105</v>
      </c>
      <c r="E23" s="23">
        <v>19.125</v>
      </c>
      <c r="F23" s="23" t="s">
        <v>26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0.991581207155962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0.0004877758884856005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0.007629962310005496</v>
      </c>
      <c r="AD23" s="25">
        <v>0.00030105464554696347</v>
      </c>
      <c r="AE23" s="25">
        <v>0</v>
      </c>
      <c r="AF23" s="1"/>
      <c r="AG23" s="23">
        <f t="shared" si="5"/>
        <v>0</v>
      </c>
      <c r="AH23" s="23">
        <f t="shared" si="5"/>
        <v>0</v>
      </c>
      <c r="AI23" s="23">
        <f t="shared" si="5"/>
        <v>0</v>
      </c>
      <c r="AJ23" s="23">
        <f t="shared" si="5"/>
        <v>0</v>
      </c>
      <c r="AK23" s="23">
        <f t="shared" si="5"/>
        <v>0</v>
      </c>
      <c r="AL23" s="23">
        <f t="shared" si="5"/>
        <v>0</v>
      </c>
      <c r="AM23" s="23">
        <f t="shared" si="5"/>
        <v>18.963990586857772</v>
      </c>
      <c r="AN23" s="23">
        <f t="shared" si="5"/>
        <v>0</v>
      </c>
      <c r="AO23" s="23">
        <f t="shared" si="5"/>
        <v>0</v>
      </c>
      <c r="AP23" s="23">
        <f t="shared" si="5"/>
        <v>0</v>
      </c>
      <c r="AQ23" s="23">
        <f t="shared" si="5"/>
        <v>0</v>
      </c>
      <c r="AR23" s="23">
        <f t="shared" si="5"/>
        <v>0</v>
      </c>
      <c r="AS23" s="23">
        <f t="shared" si="5"/>
        <v>0</v>
      </c>
      <c r="AT23" s="23">
        <f t="shared" si="5"/>
        <v>0</v>
      </c>
      <c r="AU23" s="23">
        <f t="shared" si="5"/>
        <v>0.009328713867287109</v>
      </c>
      <c r="AV23" s="23">
        <f t="shared" si="4"/>
        <v>0</v>
      </c>
      <c r="AW23" s="23">
        <f t="shared" si="3"/>
        <v>0</v>
      </c>
      <c r="AX23" s="23">
        <f t="shared" si="3"/>
        <v>0</v>
      </c>
      <c r="AY23" s="23">
        <f t="shared" si="3"/>
        <v>0</v>
      </c>
      <c r="AZ23" s="23">
        <f t="shared" si="3"/>
        <v>0</v>
      </c>
      <c r="BA23" s="23">
        <f t="shared" si="3"/>
        <v>0</v>
      </c>
      <c r="BB23" s="23">
        <f t="shared" si="3"/>
        <v>0</v>
      </c>
      <c r="BC23" s="23">
        <f t="shared" si="3"/>
        <v>0.1459230291788551</v>
      </c>
      <c r="BD23" s="23">
        <f t="shared" si="3"/>
        <v>0.005757670096085676</v>
      </c>
      <c r="BE23" s="23">
        <f t="shared" si="3"/>
        <v>0</v>
      </c>
    </row>
    <row r="24" spans="1:57" s="19" customFormat="1" ht="13.5" customHeight="1">
      <c r="A24" s="22" t="s">
        <v>78</v>
      </c>
      <c r="B24" s="24" t="str">
        <f t="shared" si="0"/>
        <v>Yes</v>
      </c>
      <c r="C24" s="24" t="str">
        <f t="shared" si="1"/>
        <v>No</v>
      </c>
      <c r="D24" s="22" t="s">
        <v>106</v>
      </c>
      <c r="E24" s="24">
        <v>19.125</v>
      </c>
      <c r="F24" s="24" t="s">
        <v>26</v>
      </c>
      <c r="G24" s="26">
        <v>0.0153</v>
      </c>
      <c r="H24" s="26">
        <v>0.1532</v>
      </c>
      <c r="I24" s="26">
        <v>0.0587</v>
      </c>
      <c r="J24" s="26">
        <v>0.0776</v>
      </c>
      <c r="K24" s="26">
        <v>0.0418</v>
      </c>
      <c r="L24" s="26">
        <v>0.1238</v>
      </c>
      <c r="M24" s="26">
        <v>0.0057</v>
      </c>
      <c r="N24" s="26">
        <v>0.0201</v>
      </c>
      <c r="O24" s="26">
        <v>0.0321</v>
      </c>
      <c r="P24" s="26">
        <v>0.0169</v>
      </c>
      <c r="Q24" s="26">
        <v>0.1242</v>
      </c>
      <c r="R24" s="26">
        <v>0.0243</v>
      </c>
      <c r="S24" s="26">
        <v>0.002</v>
      </c>
      <c r="T24" s="26">
        <v>0.0215</v>
      </c>
      <c r="U24" s="26">
        <v>0.002</v>
      </c>
      <c r="V24" s="26">
        <v>0.0354</v>
      </c>
      <c r="W24" s="26">
        <v>0.0177</v>
      </c>
      <c r="X24" s="26">
        <v>0.0042</v>
      </c>
      <c r="Y24" s="26">
        <v>0.0518</v>
      </c>
      <c r="Z24" s="26">
        <v>0.0192</v>
      </c>
      <c r="AA24" s="26">
        <v>0.0398</v>
      </c>
      <c r="AB24" s="26">
        <v>0.0505</v>
      </c>
      <c r="AC24" s="26">
        <v>0.0597</v>
      </c>
      <c r="AD24" s="26">
        <v>0.0025</v>
      </c>
      <c r="AE24" s="26">
        <v>0</v>
      </c>
      <c r="AF24" s="1"/>
      <c r="AG24" s="24">
        <f t="shared" si="5"/>
        <v>0.2926125</v>
      </c>
      <c r="AH24" s="24">
        <f t="shared" si="5"/>
        <v>2.92995</v>
      </c>
      <c r="AI24" s="24">
        <f t="shared" si="5"/>
        <v>1.1226375</v>
      </c>
      <c r="AJ24" s="24">
        <f t="shared" si="5"/>
        <v>1.4841</v>
      </c>
      <c r="AK24" s="24">
        <f t="shared" si="5"/>
        <v>0.7994249999999999</v>
      </c>
      <c r="AL24" s="24">
        <f t="shared" si="5"/>
        <v>2.3676749999999998</v>
      </c>
      <c r="AM24" s="24">
        <f t="shared" si="5"/>
        <v>0.1090125</v>
      </c>
      <c r="AN24" s="24">
        <f t="shared" si="5"/>
        <v>0.3844125</v>
      </c>
      <c r="AO24" s="24">
        <f t="shared" si="5"/>
        <v>0.6139125</v>
      </c>
      <c r="AP24" s="24">
        <f t="shared" si="5"/>
        <v>0.32321249999999996</v>
      </c>
      <c r="AQ24" s="24">
        <f t="shared" si="5"/>
        <v>2.375325</v>
      </c>
      <c r="AR24" s="24">
        <f t="shared" si="5"/>
        <v>0.46473749999999997</v>
      </c>
      <c r="AS24" s="24">
        <f t="shared" si="5"/>
        <v>0.03825</v>
      </c>
      <c r="AT24" s="24">
        <f t="shared" si="5"/>
        <v>0.4111875</v>
      </c>
      <c r="AU24" s="24">
        <f t="shared" si="5"/>
        <v>0.03825</v>
      </c>
      <c r="AV24" s="24">
        <f t="shared" si="4"/>
        <v>0.677025</v>
      </c>
      <c r="AW24" s="24">
        <f t="shared" si="3"/>
        <v>0.3385125</v>
      </c>
      <c r="AX24" s="24">
        <f t="shared" si="3"/>
        <v>0.080325</v>
      </c>
      <c r="AY24" s="24">
        <f t="shared" si="3"/>
        <v>0.990675</v>
      </c>
      <c r="AZ24" s="24">
        <f t="shared" si="3"/>
        <v>0.36719999999999997</v>
      </c>
      <c r="BA24" s="24">
        <f t="shared" si="3"/>
        <v>0.761175</v>
      </c>
      <c r="BB24" s="24">
        <f t="shared" si="3"/>
        <v>0.9658125000000001</v>
      </c>
      <c r="BC24" s="24">
        <f t="shared" si="3"/>
        <v>1.1417625</v>
      </c>
      <c r="BD24" s="24">
        <f t="shared" si="3"/>
        <v>0.0478125</v>
      </c>
      <c r="BE24" s="24">
        <f t="shared" si="3"/>
        <v>0</v>
      </c>
    </row>
    <row r="25" spans="1:57" s="19" customFormat="1" ht="12.75" customHeight="1">
      <c r="A25" s="21" t="s">
        <v>63</v>
      </c>
      <c r="B25" s="23" t="str">
        <f t="shared" si="0"/>
        <v>No</v>
      </c>
      <c r="C25" s="23" t="str">
        <f t="shared" si="1"/>
        <v>Yes</v>
      </c>
      <c r="D25" s="21" t="s">
        <v>107</v>
      </c>
      <c r="E25" s="23">
        <v>23.92</v>
      </c>
      <c r="F25" s="23" t="s">
        <v>26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1</v>
      </c>
      <c r="AD25" s="25">
        <v>0</v>
      </c>
      <c r="AE25" s="25">
        <v>0</v>
      </c>
      <c r="AF25" s="1"/>
      <c r="AG25" s="23">
        <f t="shared" si="5"/>
        <v>0</v>
      </c>
      <c r="AH25" s="23">
        <f t="shared" si="5"/>
        <v>0</v>
      </c>
      <c r="AI25" s="23">
        <f t="shared" si="5"/>
        <v>0</v>
      </c>
      <c r="AJ25" s="23">
        <f t="shared" si="5"/>
        <v>0</v>
      </c>
      <c r="AK25" s="23">
        <f t="shared" si="5"/>
        <v>0</v>
      </c>
      <c r="AL25" s="23">
        <f t="shared" si="5"/>
        <v>0</v>
      </c>
      <c r="AM25" s="23">
        <f t="shared" si="5"/>
        <v>0</v>
      </c>
      <c r="AN25" s="23">
        <f t="shared" si="5"/>
        <v>0</v>
      </c>
      <c r="AO25" s="23">
        <f t="shared" si="5"/>
        <v>0</v>
      </c>
      <c r="AP25" s="23">
        <f t="shared" si="5"/>
        <v>0</v>
      </c>
      <c r="AQ25" s="23">
        <f t="shared" si="5"/>
        <v>0</v>
      </c>
      <c r="AR25" s="23">
        <f t="shared" si="5"/>
        <v>0</v>
      </c>
      <c r="AS25" s="23">
        <f t="shared" si="5"/>
        <v>0</v>
      </c>
      <c r="AT25" s="23">
        <f t="shared" si="5"/>
        <v>0</v>
      </c>
      <c r="AU25" s="23">
        <f t="shared" si="5"/>
        <v>0</v>
      </c>
      <c r="AV25" s="23">
        <f t="shared" si="4"/>
        <v>0</v>
      </c>
      <c r="AW25" s="23">
        <f t="shared" si="3"/>
        <v>0</v>
      </c>
      <c r="AX25" s="23">
        <f t="shared" si="3"/>
        <v>0</v>
      </c>
      <c r="AY25" s="23">
        <f t="shared" si="3"/>
        <v>0</v>
      </c>
      <c r="AZ25" s="23">
        <f t="shared" si="3"/>
        <v>0</v>
      </c>
      <c r="BA25" s="23">
        <f t="shared" si="3"/>
        <v>0</v>
      </c>
      <c r="BB25" s="23">
        <f t="shared" si="3"/>
        <v>0</v>
      </c>
      <c r="BC25" s="23">
        <f t="shared" si="3"/>
        <v>23.92</v>
      </c>
      <c r="BD25" s="23">
        <f t="shared" si="3"/>
        <v>0</v>
      </c>
      <c r="BE25" s="23">
        <f t="shared" si="3"/>
        <v>0</v>
      </c>
    </row>
    <row r="26" spans="1:57" s="19" customFormat="1" ht="13.5" customHeight="1">
      <c r="A26" s="22" t="s">
        <v>64</v>
      </c>
      <c r="B26" s="24" t="str">
        <f t="shared" si="0"/>
        <v>No</v>
      </c>
      <c r="C26" s="24" t="str">
        <f t="shared" si="1"/>
        <v>No</v>
      </c>
      <c r="D26" s="22" t="s">
        <v>108</v>
      </c>
      <c r="E26" s="24">
        <v>29.72</v>
      </c>
      <c r="F26" s="24" t="s">
        <v>26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0.893357339472869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0.05577013001364594</v>
      </c>
      <c r="T26" s="26">
        <v>0</v>
      </c>
      <c r="U26" s="26">
        <v>0.010741094047304521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0.03860808133425675</v>
      </c>
      <c r="AD26" s="26">
        <v>0.0015233551319239257</v>
      </c>
      <c r="AE26" s="26">
        <v>0</v>
      </c>
      <c r="AF26" s="1"/>
      <c r="AG26" s="24">
        <f t="shared" si="5"/>
        <v>0</v>
      </c>
      <c r="AH26" s="24">
        <f t="shared" si="5"/>
        <v>0</v>
      </c>
      <c r="AI26" s="24">
        <f t="shared" si="5"/>
        <v>0</v>
      </c>
      <c r="AJ26" s="24">
        <f t="shared" si="5"/>
        <v>0</v>
      </c>
      <c r="AK26" s="24">
        <f t="shared" si="5"/>
        <v>0</v>
      </c>
      <c r="AL26" s="24">
        <f t="shared" si="5"/>
        <v>0</v>
      </c>
      <c r="AM26" s="24">
        <f t="shared" si="5"/>
        <v>26.550580129133664</v>
      </c>
      <c r="AN26" s="24">
        <f t="shared" si="5"/>
        <v>0</v>
      </c>
      <c r="AO26" s="24">
        <f t="shared" si="5"/>
        <v>0</v>
      </c>
      <c r="AP26" s="24">
        <f t="shared" si="5"/>
        <v>0</v>
      </c>
      <c r="AQ26" s="24">
        <f t="shared" si="5"/>
        <v>0</v>
      </c>
      <c r="AR26" s="24">
        <f t="shared" si="5"/>
        <v>0</v>
      </c>
      <c r="AS26" s="24">
        <f t="shared" si="5"/>
        <v>1.6574882640055573</v>
      </c>
      <c r="AT26" s="24">
        <f t="shared" si="5"/>
        <v>0</v>
      </c>
      <c r="AU26" s="24">
        <f t="shared" si="5"/>
        <v>0.31922531508589036</v>
      </c>
      <c r="AV26" s="24">
        <f t="shared" si="4"/>
        <v>0</v>
      </c>
      <c r="AW26" s="24">
        <f t="shared" si="3"/>
        <v>0</v>
      </c>
      <c r="AX26" s="24">
        <f t="shared" si="3"/>
        <v>0</v>
      </c>
      <c r="AY26" s="24">
        <f t="shared" si="3"/>
        <v>0</v>
      </c>
      <c r="AZ26" s="24">
        <f t="shared" si="3"/>
        <v>0</v>
      </c>
      <c r="BA26" s="24">
        <f t="shared" si="3"/>
        <v>0</v>
      </c>
      <c r="BB26" s="24">
        <f t="shared" si="3"/>
        <v>0</v>
      </c>
      <c r="BC26" s="24">
        <f t="shared" si="3"/>
        <v>1.1474321772541105</v>
      </c>
      <c r="BD26" s="24">
        <f t="shared" si="3"/>
        <v>0.04527411452077907</v>
      </c>
      <c r="BE26" s="24">
        <f t="shared" si="3"/>
        <v>0</v>
      </c>
    </row>
    <row r="27" spans="1:57" s="19" customFormat="1" ht="12.75" customHeight="1">
      <c r="A27" s="21" t="s">
        <v>65</v>
      </c>
      <c r="B27" s="23" t="str">
        <f t="shared" si="0"/>
        <v>No</v>
      </c>
      <c r="C27" s="23" t="str">
        <f t="shared" si="1"/>
        <v>No</v>
      </c>
      <c r="D27" s="21" t="s">
        <v>109</v>
      </c>
      <c r="E27" s="23">
        <v>29.72</v>
      </c>
      <c r="F27" s="23" t="s">
        <v>26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0.9511969976438681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0.04880300235613193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1"/>
      <c r="AG27" s="23">
        <f t="shared" si="5"/>
        <v>0</v>
      </c>
      <c r="AH27" s="23">
        <f t="shared" si="5"/>
        <v>0</v>
      </c>
      <c r="AI27" s="23">
        <f t="shared" si="5"/>
        <v>0</v>
      </c>
      <c r="AJ27" s="23">
        <f t="shared" si="5"/>
        <v>0</v>
      </c>
      <c r="AK27" s="23">
        <f t="shared" si="5"/>
        <v>0</v>
      </c>
      <c r="AL27" s="23">
        <f t="shared" si="5"/>
        <v>0</v>
      </c>
      <c r="AM27" s="23">
        <f t="shared" si="5"/>
        <v>28.26957476997576</v>
      </c>
      <c r="AN27" s="23">
        <f t="shared" si="5"/>
        <v>0</v>
      </c>
      <c r="AO27" s="23">
        <f t="shared" si="5"/>
        <v>0</v>
      </c>
      <c r="AP27" s="23">
        <f t="shared" si="5"/>
        <v>0</v>
      </c>
      <c r="AQ27" s="23">
        <f t="shared" si="5"/>
        <v>0</v>
      </c>
      <c r="AR27" s="23">
        <f t="shared" si="5"/>
        <v>0</v>
      </c>
      <c r="AS27" s="23">
        <f t="shared" si="5"/>
        <v>1.4504252300242408</v>
      </c>
      <c r="AT27" s="23">
        <f t="shared" si="5"/>
        <v>0</v>
      </c>
      <c r="AU27" s="23">
        <f t="shared" si="5"/>
        <v>0</v>
      </c>
      <c r="AV27" s="23">
        <f t="shared" si="4"/>
        <v>0</v>
      </c>
      <c r="AW27" s="23">
        <f t="shared" si="3"/>
        <v>0</v>
      </c>
      <c r="AX27" s="23">
        <f t="shared" si="3"/>
        <v>0</v>
      </c>
      <c r="AY27" s="23">
        <f t="shared" si="3"/>
        <v>0</v>
      </c>
      <c r="AZ27" s="23">
        <f t="shared" si="3"/>
        <v>0</v>
      </c>
      <c r="BA27" s="23">
        <f t="shared" si="3"/>
        <v>0</v>
      </c>
      <c r="BB27" s="23">
        <f t="shared" si="3"/>
        <v>0</v>
      </c>
      <c r="BC27" s="23">
        <f t="shared" si="3"/>
        <v>0</v>
      </c>
      <c r="BD27" s="23">
        <f t="shared" si="3"/>
        <v>0</v>
      </c>
      <c r="BE27" s="23">
        <f t="shared" si="3"/>
        <v>0</v>
      </c>
    </row>
    <row r="28" spans="1:57" s="19" customFormat="1" ht="13.5" customHeight="1">
      <c r="A28" s="22" t="s">
        <v>66</v>
      </c>
      <c r="B28" s="24" t="str">
        <f t="shared" si="0"/>
        <v>No</v>
      </c>
      <c r="C28" s="24" t="str">
        <f t="shared" si="1"/>
        <v>No</v>
      </c>
      <c r="D28" s="22" t="s">
        <v>110</v>
      </c>
      <c r="E28" s="24">
        <v>15.27</v>
      </c>
      <c r="F28" s="24" t="s">
        <v>26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0.0032446272798234885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0.0003154786468484005</v>
      </c>
      <c r="T28" s="26">
        <v>0</v>
      </c>
      <c r="U28" s="26">
        <v>0.03268735345768958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0.9271693153954604</v>
      </c>
      <c r="AD28" s="26">
        <v>0.03658322522017806</v>
      </c>
      <c r="AE28" s="26">
        <v>0</v>
      </c>
      <c r="AF28" s="1"/>
      <c r="AG28" s="24">
        <f t="shared" si="5"/>
        <v>0</v>
      </c>
      <c r="AH28" s="24">
        <f t="shared" si="5"/>
        <v>0</v>
      </c>
      <c r="AI28" s="24">
        <f t="shared" si="5"/>
        <v>0</v>
      </c>
      <c r="AJ28" s="24">
        <f t="shared" si="5"/>
        <v>0</v>
      </c>
      <c r="AK28" s="24">
        <f t="shared" si="5"/>
        <v>0</v>
      </c>
      <c r="AL28" s="24">
        <f t="shared" si="5"/>
        <v>0</v>
      </c>
      <c r="AM28" s="24">
        <f t="shared" si="5"/>
        <v>0.04954545856290467</v>
      </c>
      <c r="AN28" s="24">
        <f t="shared" si="5"/>
        <v>0</v>
      </c>
      <c r="AO28" s="24">
        <f t="shared" si="5"/>
        <v>0</v>
      </c>
      <c r="AP28" s="24">
        <f t="shared" si="5"/>
        <v>0</v>
      </c>
      <c r="AQ28" s="24">
        <f t="shared" si="5"/>
        <v>0</v>
      </c>
      <c r="AR28" s="24">
        <f t="shared" si="5"/>
        <v>0</v>
      </c>
      <c r="AS28" s="24">
        <f t="shared" si="5"/>
        <v>0.004817358937375075</v>
      </c>
      <c r="AT28" s="24">
        <f t="shared" si="5"/>
        <v>0</v>
      </c>
      <c r="AU28" s="24">
        <f t="shared" si="5"/>
        <v>0.49913588729891994</v>
      </c>
      <c r="AV28" s="24">
        <f t="shared" si="4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24">
        <f t="shared" si="3"/>
        <v>14.157875446088681</v>
      </c>
      <c r="BD28" s="24">
        <f t="shared" si="3"/>
        <v>0.558625849112119</v>
      </c>
      <c r="BE28" s="24">
        <f t="shared" si="3"/>
        <v>0</v>
      </c>
    </row>
    <row r="29" spans="1:57" s="19" customFormat="1" ht="12.75" customHeight="1">
      <c r="A29" s="21" t="s">
        <v>67</v>
      </c>
      <c r="B29" s="23" t="str">
        <f t="shared" si="0"/>
        <v>No</v>
      </c>
      <c r="C29" s="23" t="str">
        <f t="shared" si="1"/>
        <v>No</v>
      </c>
      <c r="D29" s="21" t="s">
        <v>111</v>
      </c>
      <c r="E29" s="23">
        <v>15.27</v>
      </c>
      <c r="F29" s="23" t="s">
        <v>26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0.0015487765451227798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0.00015106696134805324</v>
      </c>
      <c r="T29" s="25">
        <v>0</v>
      </c>
      <c r="U29" s="25">
        <v>0.02905812034491862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0.9324504343556459</v>
      </c>
      <c r="AD29" s="25">
        <v>0.03679160179296467</v>
      </c>
      <c r="AE29" s="25">
        <v>0</v>
      </c>
      <c r="AF29" s="1"/>
      <c r="AG29" s="23">
        <f t="shared" si="5"/>
        <v>0</v>
      </c>
      <c r="AH29" s="23">
        <f t="shared" si="5"/>
        <v>0</v>
      </c>
      <c r="AI29" s="23">
        <f t="shared" si="5"/>
        <v>0</v>
      </c>
      <c r="AJ29" s="23">
        <f t="shared" si="5"/>
        <v>0</v>
      </c>
      <c r="AK29" s="23">
        <f t="shared" si="5"/>
        <v>0</v>
      </c>
      <c r="AL29" s="23">
        <f t="shared" si="5"/>
        <v>0</v>
      </c>
      <c r="AM29" s="23">
        <f t="shared" si="5"/>
        <v>0.023649817844024847</v>
      </c>
      <c r="AN29" s="23">
        <f t="shared" si="5"/>
        <v>0</v>
      </c>
      <c r="AO29" s="23">
        <f t="shared" si="5"/>
        <v>0</v>
      </c>
      <c r="AP29" s="23">
        <f t="shared" si="5"/>
        <v>0</v>
      </c>
      <c r="AQ29" s="23">
        <f t="shared" si="5"/>
        <v>0</v>
      </c>
      <c r="AR29" s="23">
        <f t="shared" si="5"/>
        <v>0</v>
      </c>
      <c r="AS29" s="23">
        <f t="shared" si="5"/>
        <v>0.002306792499784773</v>
      </c>
      <c r="AT29" s="23">
        <f t="shared" si="5"/>
        <v>0</v>
      </c>
      <c r="AU29" s="23">
        <f t="shared" si="5"/>
        <v>0.4437174976669073</v>
      </c>
      <c r="AV29" s="23">
        <f t="shared" si="4"/>
        <v>0</v>
      </c>
      <c r="AW29" s="23">
        <f t="shared" si="3"/>
        <v>0</v>
      </c>
      <c r="AX29" s="23">
        <f t="shared" si="3"/>
        <v>0</v>
      </c>
      <c r="AY29" s="23">
        <f t="shared" si="3"/>
        <v>0</v>
      </c>
      <c r="AZ29" s="23">
        <f t="shared" si="3"/>
        <v>0</v>
      </c>
      <c r="BA29" s="23">
        <f t="shared" si="3"/>
        <v>0</v>
      </c>
      <c r="BB29" s="23">
        <f t="shared" si="3"/>
        <v>0</v>
      </c>
      <c r="BC29" s="23">
        <f t="shared" si="3"/>
        <v>14.238518132610713</v>
      </c>
      <c r="BD29" s="23">
        <f t="shared" si="3"/>
        <v>0.5618077593785705</v>
      </c>
      <c r="BE29" s="23">
        <f t="shared" si="3"/>
        <v>0</v>
      </c>
    </row>
    <row r="30" spans="1:57" s="19" customFormat="1" ht="13.5" customHeight="1">
      <c r="A30" s="22" t="s">
        <v>68</v>
      </c>
      <c r="B30" s="24" t="str">
        <f t="shared" si="0"/>
        <v>No</v>
      </c>
      <c r="C30" s="24" t="str">
        <f t="shared" si="1"/>
        <v>No</v>
      </c>
      <c r="D30" s="22" t="s">
        <v>112</v>
      </c>
      <c r="E30" s="24">
        <v>24.91</v>
      </c>
      <c r="F30" s="24" t="s">
        <v>26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0.19614723346422266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0.0025102156875133888</v>
      </c>
      <c r="T30" s="26">
        <v>0</v>
      </c>
      <c r="U30" s="26">
        <v>0.08434036148937861</v>
      </c>
      <c r="V30" s="26">
        <v>0</v>
      </c>
      <c r="W30" s="26">
        <v>0</v>
      </c>
      <c r="X30" s="26">
        <v>0.0005105527568305396</v>
      </c>
      <c r="Y30" s="26">
        <v>0</v>
      </c>
      <c r="Z30" s="26">
        <v>0</v>
      </c>
      <c r="AA30" s="26">
        <v>0</v>
      </c>
      <c r="AB30" s="26">
        <v>0</v>
      </c>
      <c r="AC30" s="26">
        <v>0.6892942246051503</v>
      </c>
      <c r="AD30" s="26">
        <v>0.027197411996904487</v>
      </c>
      <c r="AE30" s="26">
        <v>0</v>
      </c>
      <c r="AF30" s="1"/>
      <c r="AG30" s="24">
        <f t="shared" si="5"/>
        <v>0</v>
      </c>
      <c r="AH30" s="24">
        <f t="shared" si="5"/>
        <v>0</v>
      </c>
      <c r="AI30" s="24">
        <f t="shared" si="5"/>
        <v>0</v>
      </c>
      <c r="AJ30" s="24">
        <f t="shared" si="5"/>
        <v>0</v>
      </c>
      <c r="AK30" s="24">
        <f t="shared" si="5"/>
        <v>0</v>
      </c>
      <c r="AL30" s="24">
        <f t="shared" si="5"/>
        <v>0</v>
      </c>
      <c r="AM30" s="24">
        <f t="shared" si="5"/>
        <v>4.886027585593786</v>
      </c>
      <c r="AN30" s="24">
        <f t="shared" si="5"/>
        <v>0</v>
      </c>
      <c r="AO30" s="24">
        <f t="shared" si="5"/>
        <v>0</v>
      </c>
      <c r="AP30" s="24">
        <f t="shared" si="5"/>
        <v>0</v>
      </c>
      <c r="AQ30" s="24">
        <f t="shared" si="5"/>
        <v>0</v>
      </c>
      <c r="AR30" s="24">
        <f t="shared" si="5"/>
        <v>0</v>
      </c>
      <c r="AS30" s="24">
        <f t="shared" si="5"/>
        <v>0.06252947277595851</v>
      </c>
      <c r="AT30" s="24">
        <f t="shared" si="5"/>
        <v>0</v>
      </c>
      <c r="AU30" s="24">
        <f t="shared" si="5"/>
        <v>2.1009184047004212</v>
      </c>
      <c r="AV30" s="24">
        <f t="shared" si="4"/>
        <v>0</v>
      </c>
      <c r="AW30" s="24">
        <f t="shared" si="3"/>
        <v>0</v>
      </c>
      <c r="AX30" s="24">
        <f t="shared" si="3"/>
        <v>0.01271786917264874</v>
      </c>
      <c r="AY30" s="24">
        <f t="shared" si="3"/>
        <v>0</v>
      </c>
      <c r="AZ30" s="24">
        <f t="shared" si="3"/>
        <v>0</v>
      </c>
      <c r="BA30" s="24">
        <f t="shared" si="3"/>
        <v>0</v>
      </c>
      <c r="BB30" s="24">
        <f t="shared" si="3"/>
        <v>0</v>
      </c>
      <c r="BC30" s="24">
        <f t="shared" si="3"/>
        <v>17.170319134914294</v>
      </c>
      <c r="BD30" s="24">
        <f t="shared" si="3"/>
        <v>0.6774875328428908</v>
      </c>
      <c r="BE30" s="24">
        <f t="shared" si="3"/>
        <v>0</v>
      </c>
    </row>
    <row r="31" spans="1:57" s="19" customFormat="1" ht="12.75" customHeight="1">
      <c r="A31" s="21" t="s">
        <v>89</v>
      </c>
      <c r="B31" s="23" t="str">
        <f t="shared" si="0"/>
        <v>No</v>
      </c>
      <c r="C31" s="23" t="str">
        <f t="shared" si="1"/>
        <v>Yes</v>
      </c>
      <c r="D31" s="21" t="s">
        <v>113</v>
      </c>
      <c r="E31" s="23">
        <v>16.9</v>
      </c>
      <c r="F31" s="23" t="s">
        <v>26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1"/>
      <c r="AG31" s="23">
        <f t="shared" si="5"/>
        <v>0</v>
      </c>
      <c r="AH31" s="23">
        <f t="shared" si="5"/>
        <v>0</v>
      </c>
      <c r="AI31" s="23">
        <f t="shared" si="5"/>
        <v>0</v>
      </c>
      <c r="AJ31" s="23">
        <f t="shared" si="5"/>
        <v>0</v>
      </c>
      <c r="AK31" s="23">
        <f t="shared" si="5"/>
        <v>0</v>
      </c>
      <c r="AL31" s="23">
        <f t="shared" si="5"/>
        <v>0</v>
      </c>
      <c r="AM31" s="23">
        <f t="shared" si="5"/>
        <v>16.9</v>
      </c>
      <c r="AN31" s="23">
        <f t="shared" si="5"/>
        <v>0</v>
      </c>
      <c r="AO31" s="23">
        <f t="shared" si="5"/>
        <v>0</v>
      </c>
      <c r="AP31" s="23">
        <f t="shared" si="5"/>
        <v>0</v>
      </c>
      <c r="AQ31" s="23">
        <f t="shared" si="5"/>
        <v>0</v>
      </c>
      <c r="AR31" s="23">
        <f t="shared" si="5"/>
        <v>0</v>
      </c>
      <c r="AS31" s="23">
        <f t="shared" si="5"/>
        <v>0</v>
      </c>
      <c r="AT31" s="23">
        <f t="shared" si="5"/>
        <v>0</v>
      </c>
      <c r="AU31" s="23">
        <f t="shared" si="5"/>
        <v>0</v>
      </c>
      <c r="AV31" s="23">
        <f t="shared" si="4"/>
        <v>0</v>
      </c>
      <c r="AW31" s="23">
        <f t="shared" si="3"/>
        <v>0</v>
      </c>
      <c r="AX31" s="23">
        <f t="shared" si="3"/>
        <v>0</v>
      </c>
      <c r="AY31" s="23">
        <f t="shared" si="3"/>
        <v>0</v>
      </c>
      <c r="AZ31" s="23">
        <f t="shared" si="3"/>
        <v>0</v>
      </c>
      <c r="BA31" s="23">
        <f t="shared" si="3"/>
        <v>0</v>
      </c>
      <c r="BB31" s="23">
        <f t="shared" si="3"/>
        <v>0</v>
      </c>
      <c r="BC31" s="23">
        <f t="shared" si="3"/>
        <v>0</v>
      </c>
      <c r="BD31" s="23">
        <f t="shared" si="3"/>
        <v>0</v>
      </c>
      <c r="BE31" s="23">
        <f t="shared" si="3"/>
        <v>0</v>
      </c>
    </row>
    <row r="32" spans="1:57" s="19" customFormat="1" ht="12.75" customHeight="1">
      <c r="A32" s="18"/>
      <c r="B32" s="10"/>
      <c r="C32" s="10"/>
      <c r="D32" s="18"/>
      <c r="E32" s="10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</row>
    <row r="33" spans="1:57" s="12" customFormat="1" ht="12.75" customHeight="1">
      <c r="A33" s="17"/>
      <c r="B33" s="14"/>
      <c r="C33" s="14"/>
      <c r="D33" s="13" t="s">
        <v>58</v>
      </c>
      <c r="E33" s="16">
        <f>SUM(E4:E32)</f>
        <v>1200.0000000000005</v>
      </c>
      <c r="F33" s="16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"/>
      <c r="AG33" s="16">
        <f aca="true" t="shared" si="6" ref="AG33:BE33">SUM(AG4:AG32)</f>
        <v>3.8935439999999994</v>
      </c>
      <c r="AH33" s="16">
        <f t="shared" si="6"/>
        <v>38.986335999999994</v>
      </c>
      <c r="AI33" s="16">
        <f t="shared" si="6"/>
        <v>14.937975999999999</v>
      </c>
      <c r="AJ33" s="16">
        <f t="shared" si="6"/>
        <v>19.747648</v>
      </c>
      <c r="AK33" s="16">
        <f t="shared" si="6"/>
        <v>10.637263999999996</v>
      </c>
      <c r="AL33" s="16">
        <f t="shared" si="6"/>
        <v>31.504623999999993</v>
      </c>
      <c r="AM33" s="16">
        <f t="shared" si="6"/>
        <v>721.8654415898228</v>
      </c>
      <c r="AN33" s="16">
        <f t="shared" si="6"/>
        <v>5.115048000000001</v>
      </c>
      <c r="AO33" s="16">
        <f t="shared" si="6"/>
        <v>8.168808</v>
      </c>
      <c r="AP33" s="16">
        <f t="shared" si="6"/>
        <v>4.300712000000001</v>
      </c>
      <c r="AQ33" s="16">
        <f t="shared" si="6"/>
        <v>31.606416</v>
      </c>
      <c r="AR33" s="16">
        <f t="shared" si="6"/>
        <v>6.183864</v>
      </c>
      <c r="AS33" s="16">
        <f t="shared" si="6"/>
        <v>10.089123023626772</v>
      </c>
      <c r="AT33" s="16">
        <f t="shared" si="6"/>
        <v>5.47132</v>
      </c>
      <c r="AU33" s="16">
        <f t="shared" si="6"/>
        <v>103.72510267855752</v>
      </c>
      <c r="AV33" s="16">
        <f t="shared" si="6"/>
        <v>9.008592</v>
      </c>
      <c r="AW33" s="16">
        <f t="shared" si="6"/>
        <v>4.504296</v>
      </c>
      <c r="AX33" s="16">
        <f t="shared" si="6"/>
        <v>1.0815338691726488</v>
      </c>
      <c r="AY33" s="16">
        <f t="shared" si="6"/>
        <v>13.182063999999997</v>
      </c>
      <c r="AZ33" s="16">
        <f t="shared" si="6"/>
        <v>4.886015999999998</v>
      </c>
      <c r="BA33" s="16">
        <f t="shared" si="6"/>
        <v>10.128304</v>
      </c>
      <c r="BB33" s="16">
        <f t="shared" si="6"/>
        <v>12.851240000000002</v>
      </c>
      <c r="BC33" s="16">
        <f t="shared" si="6"/>
        <v>124.13384649576699</v>
      </c>
      <c r="BD33" s="16">
        <f t="shared" si="6"/>
        <v>3.990880343053314</v>
      </c>
      <c r="BE33" s="16">
        <f t="shared" si="6"/>
        <v>0</v>
      </c>
    </row>
    <row r="35" spans="32:57" ht="12.75">
      <c r="AF35" s="29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</sheetData>
  <sheetProtection/>
  <autoFilter ref="A3:BE3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7"/>
  <sheetViews>
    <sheetView zoomScalePageLayoutView="0" workbookViewId="0" topLeftCell="A1">
      <selection activeCell="E30" sqref="E30"/>
    </sheetView>
  </sheetViews>
  <sheetFormatPr defaultColWidth="9.140625" defaultRowHeight="12.75"/>
  <cols>
    <col min="2" max="2" width="13.8515625" style="0" customWidth="1"/>
    <col min="3" max="3" width="49.57421875" style="0" bestFit="1" customWidth="1"/>
  </cols>
  <sheetData>
    <row r="1" ht="13.5" thickBot="1"/>
    <row r="2" spans="2:3" ht="13.5" thickBot="1">
      <c r="B2" s="3" t="s">
        <v>29</v>
      </c>
      <c r="C2" s="3" t="s">
        <v>30</v>
      </c>
    </row>
    <row r="3" spans="2:3" ht="13.5" thickBot="1">
      <c r="B3" s="27" t="s">
        <v>5</v>
      </c>
      <c r="C3" s="27" t="s">
        <v>31</v>
      </c>
    </row>
    <row r="4" spans="2:3" ht="13.5" thickBot="1">
      <c r="B4" s="27" t="s">
        <v>6</v>
      </c>
      <c r="C4" s="27" t="s">
        <v>32</v>
      </c>
    </row>
    <row r="5" spans="2:3" ht="13.5" thickBot="1">
      <c r="B5" s="27" t="s">
        <v>7</v>
      </c>
      <c r="C5" s="27" t="s">
        <v>33</v>
      </c>
    </row>
    <row r="6" spans="2:3" ht="13.5" thickBot="1">
      <c r="B6" s="27" t="s">
        <v>8</v>
      </c>
      <c r="C6" s="27" t="s">
        <v>34</v>
      </c>
    </row>
    <row r="7" spans="2:3" ht="13.5" thickBot="1">
      <c r="B7" s="27" t="s">
        <v>9</v>
      </c>
      <c r="C7" s="27" t="s">
        <v>35</v>
      </c>
    </row>
    <row r="8" spans="2:3" ht="13.5" thickBot="1">
      <c r="B8" s="27" t="s">
        <v>10</v>
      </c>
      <c r="C8" s="27" t="s">
        <v>36</v>
      </c>
    </row>
    <row r="9" spans="2:3" ht="13.5" thickBot="1">
      <c r="B9" s="27" t="s">
        <v>37</v>
      </c>
      <c r="C9" s="27" t="s">
        <v>38</v>
      </c>
    </row>
    <row r="10" spans="2:3" ht="13.5" thickBot="1">
      <c r="B10" s="27" t="s">
        <v>12</v>
      </c>
      <c r="C10" s="27" t="s">
        <v>39</v>
      </c>
    </row>
    <row r="11" spans="2:3" ht="13.5" thickBot="1">
      <c r="B11" s="27" t="s">
        <v>16</v>
      </c>
      <c r="C11" s="27" t="s">
        <v>40</v>
      </c>
    </row>
    <row r="12" spans="2:3" ht="13.5" thickBot="1">
      <c r="B12" s="27" t="s">
        <v>13</v>
      </c>
      <c r="C12" s="27" t="s">
        <v>41</v>
      </c>
    </row>
    <row r="13" spans="2:3" ht="13.5" thickBot="1">
      <c r="B13" s="27" t="s">
        <v>15</v>
      </c>
      <c r="C13" s="27" t="s">
        <v>42</v>
      </c>
    </row>
    <row r="14" spans="2:3" ht="13.5" thickBot="1">
      <c r="B14" s="27" t="s">
        <v>14</v>
      </c>
      <c r="C14" s="27" t="s">
        <v>43</v>
      </c>
    </row>
    <row r="15" spans="2:3" ht="13.5" thickBot="1">
      <c r="B15" s="27" t="s">
        <v>17</v>
      </c>
      <c r="C15" s="27" t="s">
        <v>44</v>
      </c>
    </row>
    <row r="16" spans="2:3" ht="13.5" thickBot="1">
      <c r="B16" s="27" t="s">
        <v>59</v>
      </c>
      <c r="C16" s="27" t="s">
        <v>80</v>
      </c>
    </row>
    <row r="17" spans="2:3" ht="13.5" thickBot="1">
      <c r="B17" s="27" t="s">
        <v>18</v>
      </c>
      <c r="C17" s="27" t="s">
        <v>45</v>
      </c>
    </row>
    <row r="18" spans="2:3" ht="13.5" thickBot="1">
      <c r="B18" s="27" t="s">
        <v>19</v>
      </c>
      <c r="C18" s="27" t="s">
        <v>46</v>
      </c>
    </row>
    <row r="19" spans="2:3" ht="13.5" thickBot="1">
      <c r="B19" s="27" t="s">
        <v>20</v>
      </c>
      <c r="C19" s="27" t="s">
        <v>47</v>
      </c>
    </row>
    <row r="20" spans="2:3" ht="13.5" thickBot="1">
      <c r="B20" s="27" t="s">
        <v>48</v>
      </c>
      <c r="C20" s="27" t="s">
        <v>49</v>
      </c>
    </row>
    <row r="21" spans="2:3" ht="13.5" thickBot="1">
      <c r="B21" s="27" t="s">
        <v>22</v>
      </c>
      <c r="C21" s="27" t="s">
        <v>50</v>
      </c>
    </row>
    <row r="22" spans="2:3" ht="13.5" thickBot="1">
      <c r="B22" s="27" t="s">
        <v>23</v>
      </c>
      <c r="C22" s="27" t="s">
        <v>51</v>
      </c>
    </row>
    <row r="23" spans="2:3" ht="13.5" thickBot="1">
      <c r="B23" s="27" t="s">
        <v>24</v>
      </c>
      <c r="C23" s="27" t="s">
        <v>52</v>
      </c>
    </row>
    <row r="24" spans="2:3" ht="13.5" thickBot="1">
      <c r="B24" s="27" t="s">
        <v>25</v>
      </c>
      <c r="C24" s="27" t="s">
        <v>53</v>
      </c>
    </row>
    <row r="25" spans="2:3" ht="13.5" thickBot="1">
      <c r="B25" s="27" t="s">
        <v>26</v>
      </c>
      <c r="C25" s="27" t="s">
        <v>54</v>
      </c>
    </row>
    <row r="26" spans="2:3" ht="13.5" thickBot="1">
      <c r="B26" s="27" t="s">
        <v>27</v>
      </c>
      <c r="C26" s="27" t="s">
        <v>55</v>
      </c>
    </row>
    <row r="27" spans="2:3" ht="13.5" thickBot="1">
      <c r="B27" s="28" t="s">
        <v>28</v>
      </c>
      <c r="C27" s="28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2015-07-08T12:15:37Z</dcterms:modified>
  <cp:category/>
  <cp:version/>
  <cp:contentType/>
  <cp:contentStatus/>
</cp:coreProperties>
</file>