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855" windowWidth="14985" windowHeight="768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Sheet1" sheetId="10" r:id="rId10"/>
  </sheets>
  <externalReferences>
    <externalReference r:id="rId13"/>
  </externalReferences>
  <definedNames>
    <definedName name="_AMO_UniqueIdentifier" hidden="1">"'e5856d8c-5d7d-4bce-b078-d605347ebaa7'"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<sst xmlns="http://schemas.openxmlformats.org/spreadsheetml/2006/main" count="349" uniqueCount="196">
  <si>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</si>
  <si>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</si>
  <si>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</si>
  <si>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</si>
  <si>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</si>
  <si>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</si>
  <si>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</si>
  <si>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</si>
  <si>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</si>
  <si>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</si>
  <si>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</si>
  <si>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</si>
  <si>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</si>
  <si>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</si>
  <si>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</si>
  <si>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</si>
  <si>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</si>
  <si>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</si>
  <si>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</si>
  <si>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</si>
  <si>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</si>
  <si>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</si>
  <si>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</si>
  <si>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</si>
  <si>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</si>
  <si>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</si>
  <si>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</si>
  <si>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</si>
  <si>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</si>
  <si>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</si>
  <si>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</si>
  <si>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</si>
  <si>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</si>
  <si>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</si>
  <si>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</si>
  <si>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</si>
  <si>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</si>
  <si>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</si>
  <si>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</si>
  <si>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</si>
  <si>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</si>
  <si>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</si>
  <si>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</si>
  <si>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</si>
  <si>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</si>
  <si>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</si>
  <si>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</si>
  <si>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</si>
  <si>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</si>
  <si>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</si>
  <si>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</si>
  <si>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</si>
  <si>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</si>
  <si>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</si>
  <si>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</si>
  <si>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</si>
  <si>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</si>
  <si>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</si>
  <si>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</si>
  <si>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</si>
  <si>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</si>
  <si>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</si>
  <si>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Immature Units</t>
  </si>
  <si>
    <t>PJM currently uses geographically or electrically similar bus for LMP history and uploads up to  3 years of history</t>
  </si>
  <si>
    <t>None</t>
  </si>
  <si>
    <t>Non-Performance Charges</t>
  </si>
  <si>
    <t>2A</t>
  </si>
  <si>
    <t>2B</t>
  </si>
  <si>
    <t>2C</t>
  </si>
  <si>
    <t>Penalty Charges</t>
  </si>
  <si>
    <t>Billing Adjustments</t>
  </si>
  <si>
    <t>Add in Penalty charge to block margin calculation in calculator for the annual performance assessment hours</t>
  </si>
  <si>
    <t>16 hours</t>
  </si>
  <si>
    <t>8 hours</t>
  </si>
  <si>
    <t>0 hours, this is not taken into account currently</t>
  </si>
  <si>
    <t>If there are no or fewer performance assessment hours, then the revenue the unit collected during the year due to the opportunity cost calculator adder with PAH assessments, would be refunded to load</t>
  </si>
  <si>
    <t>status quo</t>
  </si>
  <si>
    <t>see below</t>
  </si>
  <si>
    <t>Currently the calculator does not take CP penalties into account</t>
  </si>
  <si>
    <t>Emissions Limit Verification</t>
  </si>
  <si>
    <t>Currently this is entered by the participant for the PJM calculator and entered by the Market Monitor for the IMM calculator.</t>
  </si>
  <si>
    <t>Gas Pricing Points</t>
  </si>
  <si>
    <t>Coal Pricing Points</t>
  </si>
  <si>
    <t>Emissions Forwards</t>
  </si>
  <si>
    <t>PJM uses 0 for emission forwards for no trades, IMM uses spot</t>
  </si>
  <si>
    <t>Inclusion of Price/ Cost based behavior into opportunity cost adder calculation</t>
  </si>
  <si>
    <t>PJM only looks at the unit's cost, IMM takes price/cost behavior into account</t>
  </si>
  <si>
    <t>Limited to Platts: Pricing points list here</t>
  </si>
  <si>
    <t>MIC Special Session</t>
  </si>
  <si>
    <t>Opportunity Cost Calculator</t>
  </si>
  <si>
    <t xml:space="preserve">Educate interested stakeholders on opportunity costs. </t>
  </si>
  <si>
    <t xml:space="preserve">Compare the opportunity cost tools and identify if there are any differences  in the results and the reasons for the differences. </t>
  </si>
  <si>
    <t xml:space="preserve">Identify any modifications to each opportunity cost calculator needed to make the results comparable or fill any existing gaps. </t>
  </si>
  <si>
    <t>Identify modifications needed to address how immature units are to be treated.</t>
  </si>
  <si>
    <t>Identify modifications to incorporate non-performance charge rates into opportunity cost calculators, where appropriate.</t>
  </si>
  <si>
    <t xml:space="preserve">Identify and propose any tariff or manual changes needed to implement revisions. </t>
  </si>
  <si>
    <t>Incorporate penalty rates in the opportunity cost calculator considering market prices don't account for lost opportunity for missed run hours</t>
  </si>
  <si>
    <t>Ensure Manual 15 methodology is used in both calculators consistently; identify gaps and make the appropriate Manual changes</t>
  </si>
  <si>
    <t>Consider if Manual 15 definition is enough to understand the PJM and IMM Opportunity Cost Calculator inputs and results.</t>
  </si>
  <si>
    <t>Include penalty charge in unit's capacity offer</t>
  </si>
  <si>
    <t>-New units can include additional risk premium associated with transmission constraints if environmentally limited in capacity offer
-if a unit had new issue in responding to transmission reliability issues they could include risk factor in opportunity cost adder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</si>
  <si>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</si>
  <si>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Annual Performance Assessment Hours / Interval</t>
  </si>
  <si>
    <t>Exempt units that are using the Opportunity Cost Calculator and have run out of hours from CP penalties</t>
  </si>
  <si>
    <t>Dual-Fuel Units</t>
  </si>
  <si>
    <t>Unit enters all hours on both fuel into the calculator and uses a weighted average fuel cost.</t>
  </si>
  <si>
    <t>For dual fuel resources that have combined emissions limits applicable to both the primary and alternative fuel, calculate a ‘secondary’ opportunity cost for the alternative fuel. The alternative fuel opportunity cost will be based on the ratio of the alternative fuel emissions rate to primary fuel emissions rate, multiplied by the primary fuel opportunity cost.</t>
  </si>
  <si>
    <t>Consumable Limitations 
i.e. fuel, water, chemicals</t>
  </si>
  <si>
    <t>Calculator to account for inventory limitations until next delivery</t>
  </si>
  <si>
    <t>Periodic Reivew of calculator results</t>
  </si>
  <si>
    <t xml:space="preserve">3 years of history </t>
  </si>
  <si>
    <t>Use value consistent with Balancing Ratio discussions at MIC - convert intervals to hours for the calculator if necessary</t>
  </si>
  <si>
    <t>Penalty will only be considerd in hours when there are no PAIs declared.</t>
  </si>
  <si>
    <t>Market Seller Price offer behavior should not be considered when evaluating a unit's opportunity cost Adder.</t>
  </si>
  <si>
    <t>Not Applicable</t>
  </si>
  <si>
    <t>Add additional pricing points</t>
  </si>
  <si>
    <t>Status quo</t>
  </si>
  <si>
    <t>Satus quo</t>
  </si>
  <si>
    <t>?</t>
  </si>
  <si>
    <t>A_PJM</t>
  </si>
  <si>
    <t>Should not be accounted for in OC Adder</t>
  </si>
  <si>
    <t>Not an input to OC Adder calculation</t>
  </si>
  <si>
    <t>Not a consideration for the OC Adder calculation</t>
  </si>
  <si>
    <t>Economic Model Specification</t>
  </si>
  <si>
    <t>Opportunity Cost Adder</t>
  </si>
  <si>
    <t>Flexibility Parameters in the model</t>
  </si>
  <si>
    <t>Minimum runtime, minimum downtime, maximum daily starts, maximum weekly starts</t>
  </si>
  <si>
    <t>Duct-fire capability</t>
  </si>
  <si>
    <t>Rolling Periods</t>
  </si>
  <si>
    <t>Start Emissions</t>
  </si>
  <si>
    <t>Ability to model multiple constraints of various patterns (e.g. 12 month rolling, 365 daily rolling)</t>
  </si>
  <si>
    <t>Separately model start-up emissions and hourly emissions</t>
  </si>
  <si>
    <t>Based on fuel cost policy</t>
  </si>
  <si>
    <t>Use emission forwards if available, otherwise use spot price</t>
  </si>
  <si>
    <t>Emission limitations are documented by the station’s operating air permit. Emission rates in lbs/MBtu will be entered in MIRA. Actual emissions by pollutant will be reported weekly to the MMU</t>
  </si>
  <si>
    <t>Actual offer behavior is incorporated into the calculator</t>
  </si>
  <si>
    <t>Daily determination of cheaper fuel based on forward prices modified by historical daily volatility, and dispatched accordingly</t>
  </si>
  <si>
    <t>Maximize generator profits subject to the environmental limitations</t>
  </si>
  <si>
    <t>The opportunity cost adder is the shadow price associated with the earliest binding environmental limitation in the economic model</t>
  </si>
  <si>
    <t>Simultaneously compute the opportunity costs corresponding to base unit generation and duct-fire generation</t>
  </si>
  <si>
    <t>B_IMM</t>
  </si>
  <si>
    <t>Eco Min - Eco Max</t>
  </si>
  <si>
    <t>13a</t>
  </si>
  <si>
    <t>13b</t>
  </si>
  <si>
    <t xml:space="preserve">     Dispatch range</t>
  </si>
  <si>
    <t>Administration of use</t>
  </si>
  <si>
    <t>PJM: Manual
IMM: Automatic</t>
  </si>
  <si>
    <t>Inputs are automated</t>
  </si>
  <si>
    <t>Fuel/Operating Restrictions (other than environmental)</t>
  </si>
  <si>
    <t>Compliance Risk</t>
  </si>
  <si>
    <t>90 days notification to model new pnode location in calculator</t>
  </si>
  <si>
    <t>Market Seller defined number of hours reserved for max emergency/PAI</t>
  </si>
  <si>
    <t>Any reasonably liquid pricing point publication</t>
  </si>
  <si>
    <t xml:space="preserve">PJM to review weekly (or daily) 3 years of history </t>
  </si>
  <si>
    <t>Remove negative margins from multi-year average</t>
  </si>
  <si>
    <t xml:space="preserve">     Negative margins from multi-year average</t>
  </si>
  <si>
    <t>Ability to lock down inputs for each run</t>
  </si>
  <si>
    <t>One calculator that both PJM and IMM endorse to minimize market seller compliance risk for execution and acceptance</t>
  </si>
  <si>
    <t>C_PANDA</t>
  </si>
  <si>
    <t>1a</t>
  </si>
  <si>
    <t>Change in electrical topology and/or market conditions</t>
  </si>
  <si>
    <t>E_DOMINION</t>
  </si>
  <si>
    <t xml:space="preserve">     Oil-only permit limitations </t>
  </si>
  <si>
    <t xml:space="preserve">     Combined Emissions permit allowances (gas vs. oil)</t>
  </si>
  <si>
    <t>Added additional pricing points</t>
  </si>
  <si>
    <t>Discussion with Legal required</t>
  </si>
  <si>
    <t>Not considered</t>
  </si>
  <si>
    <t>Rank hours by block margin</t>
  </si>
  <si>
    <t xml:space="preserve">Calculated based on the average margin of the last block prior to running out of hours. </t>
  </si>
  <si>
    <t>Included in the 3-year average of the adder calculation</t>
  </si>
  <si>
    <t>N/A</t>
  </si>
  <si>
    <t>Modeled as separate opportunity cost calculator run.</t>
  </si>
  <si>
    <t xml:space="preserve">Included in the current calculator methodology. </t>
  </si>
  <si>
    <t xml:space="preserve">-Market Seller must enter data into PJM calculator. 
-IMM enters Market Seller data into the IMM calculator. 
-Market Seller may utilize the PJM or IMM adder in their cost-based offer. </t>
  </si>
  <si>
    <t>Periodic Review of calculator results</t>
  </si>
  <si>
    <t>Minimum runtime</t>
  </si>
  <si>
    <t>Status quo
Manual Changes Needed
(PJM and the IMM will work together to determine an appropriate pricing hub)</t>
  </si>
  <si>
    <t xml:space="preserve">Manual 15, Section 1.8 Market Seller Exception Request. </t>
  </si>
  <si>
    <t>Separate adder for each fuel type or source (based on different pipeline pricing point forecast)</t>
  </si>
  <si>
    <t>Maximize generator profits subject to the environmental limitations - consider accounting for future anticipated out-of-merit dispatch periods</t>
  </si>
  <si>
    <t>Same as IMM</t>
  </si>
  <si>
    <t>Needs to be discussed; otherwise resource's owner will place the resource in max emergency</t>
  </si>
  <si>
    <t>See 8.2</t>
  </si>
  <si>
    <t xml:space="preserve">Dual Fuel units sharing the same quota of emissions:
- For primary fuel offer curve, use primary fuel-based OC adder.
- For secondary fuel offer curve, use sum of primary fuel-based $/MWH margins of forgone hours. Proration of hourly margins should be utilized to account for partial hours involved in this calculation. </t>
  </si>
  <si>
    <t>Considered, Subject to PJM approval.</t>
  </si>
  <si>
    <t>Panda/Dominion</t>
  </si>
  <si>
    <t>Number of hours reserved for PAI, to be set in  coordination with the assumption used for MSOC/penalty rate calculations.</t>
  </si>
  <si>
    <t xml:space="preserve">Emission limitations are documented by the station’s operating environmental permit. </t>
  </si>
  <si>
    <t>Considered, subject to PJM approval.</t>
  </si>
  <si>
    <t>Account for future anticipated out-of-merit dispatch periods by fuel type (default based on 2-year history)</t>
  </si>
  <si>
    <t>Maximize generator profits subject to environmental limitations. Account for future anticipated out-of-merit dispatch periods by fuel type (default based on 2-year history)</t>
  </si>
  <si>
    <t>Eco Min to Eco Max</t>
  </si>
  <si>
    <t>Ability to use the tool efficiently for multiple units.</t>
  </si>
  <si>
    <t xml:space="preserve">Ability to lock down inputs for each run . Ability to use the tool efficiently for multiple units. </t>
  </si>
  <si>
    <t>Ability to input fuel availability (e.g. % of times) by month.</t>
  </si>
  <si>
    <t>Create one web-based calculator that both PJM and IMM endorse to minimize market seller compliance risk for execution and acceptance.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</si>
</sst>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8">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2" borderId="0" xfId="0" applyFont="1" applyFill="1" applyAlignment="1">
      <alignment vertical="center" wrapText="1"/>
    </xf>
    <xf numFmtId="0" fontId="0" fillId="0" borderId="0" xfId="0" applyFont="1" applyAlignment="1">
      <alignment horizontal="center" vertical="center" wrapText="1"/>
    </xf>
    <xf numFmtId="0" fontId="4" fillId="0" borderId="0" xfId="0" applyNumberFormat="1" applyFont="1" applyAlignment="1">
      <alignment vertical="center" wrapText="1"/>
    </xf>
    <xf numFmtId="0" fontId="4" fillId="8"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xf>
    <xf numFmtId="0" fontId="0" fillId="2" borderId="0" xfId="0" applyFont="1" applyFill="1" applyAlignment="1">
      <alignment vertical="center" wrapText="1"/>
    </xf>
    <xf numFmtId="0" fontId="0" fillId="0" borderId="0" xfId="0" applyNumberFormat="1" applyFont="1" applyAlignment="1">
      <alignment vertical="center" wrapText="1"/>
    </xf>
    <xf numFmtId="0" fontId="51" fillId="33" borderId="0" xfId="0" applyFont="1" applyFill="1" applyAlignment="1">
      <alignment horizontal="center" wrapText="1"/>
    </xf>
    <xf numFmtId="0" fontId="50" fillId="33" borderId="0" xfId="0" applyFont="1" applyFill="1" applyAlignment="1">
      <alignment horizontal="center" wrapText="1"/>
    </xf>
    <xf numFmtId="0" fontId="49" fillId="0" borderId="0" xfId="0" applyFont="1" applyAlignment="1">
      <alignment wrapText="1"/>
    </xf>
    <xf numFmtId="0" fontId="0" fillId="0" borderId="0" xfId="0" applyFont="1" applyBorder="1" applyAlignment="1">
      <alignment horizontal="left" vertical="center" wrapText="1"/>
    </xf>
    <xf numFmtId="0" fontId="0" fillId="0" borderId="0" xfId="0" applyAlignment="1">
      <alignment vertical="center"/>
    </xf>
    <xf numFmtId="0" fontId="4" fillId="0" borderId="0" xfId="0" applyFont="1" applyAlignment="1">
      <alignment vertical="center"/>
    </xf>
    <xf numFmtId="0" fontId="31" fillId="0" borderId="0" xfId="0" applyFont="1" applyFill="1" applyAlignment="1">
      <alignment vertical="center"/>
    </xf>
    <xf numFmtId="0" fontId="4" fillId="8" borderId="0" xfId="0" applyFont="1" applyFill="1" applyAlignment="1">
      <alignment horizontal="left" vertical="center" wrapText="1"/>
    </xf>
    <xf numFmtId="0" fontId="4" fillId="8" borderId="0" xfId="0" applyFont="1" applyFill="1" applyAlignment="1">
      <alignment vertical="center" wrapText="1"/>
    </xf>
    <xf numFmtId="0" fontId="48" fillId="2" borderId="0" xfId="0" applyFont="1" applyFill="1" applyAlignment="1">
      <alignment vertical="center" wrapText="1"/>
    </xf>
    <xf numFmtId="0" fontId="4" fillId="0" borderId="0" xfId="0" applyFont="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2" borderId="0" xfId="0" applyFont="1" applyFill="1" applyAlignment="1">
      <alignment vertical="center" wrapText="1"/>
    </xf>
    <xf numFmtId="0" fontId="4" fillId="0" borderId="0" xfId="0" applyFont="1" applyAlignment="1" quotePrefix="1">
      <alignment vertical="center" wrapText="1"/>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 fillId="0" borderId="0" xfId="0" applyFont="1" applyFill="1" applyAlignment="1">
      <alignment vertical="center" wrapText="1"/>
    </xf>
    <xf numFmtId="0" fontId="0" fillId="0" borderId="0" xfId="0" applyFont="1" applyFill="1" applyAlignment="1">
      <alignment vertical="center" wrapText="1"/>
    </xf>
    <xf numFmtId="0" fontId="48" fillId="0" borderId="0" xfId="0" applyFont="1" applyFill="1" applyAlignment="1">
      <alignment vertical="center" wrapText="1"/>
    </xf>
    <xf numFmtId="0" fontId="0" fillId="8" borderId="0" xfId="0"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mithm2\AppData\Roaming\OpenText\OTEdit\EC_Cera\c100665491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_PJM"/>
    <tableColumn id="4" name="B_IMM"/>
    <tableColumn id="6" name="C_PANDA"/>
    <tableColumn id="11" name="E_DOMINION"/>
    <tableColumn id="7" name="Panda/Domin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3" t="s">
        <v>35</v>
      </c>
    </row>
    <row r="2" ht="12.75">
      <c r="A2" t="s">
        <v>88</v>
      </c>
    </row>
    <row r="4" ht="12.75">
      <c r="A4" s="33" t="s">
        <v>36</v>
      </c>
    </row>
    <row r="5" ht="12.75">
      <c r="A5" t="s">
        <v>89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
  <sheetViews>
    <sheetView zoomScale="170" zoomScaleNormal="170" zoomScalePageLayoutView="0" workbookViewId="0" topLeftCell="A1">
      <selection activeCell="A1" sqref="A1"/>
    </sheetView>
  </sheetViews>
  <sheetFormatPr defaultColWidth="9.140625" defaultRowHeight="12.75"/>
  <sheetData>
    <row r="1" ht="12.75">
      <c r="A1">
        <f>13450612/7093</f>
        <v>1896.3220076131397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5" sqref="B15"/>
    </sheetView>
  </sheetViews>
  <sheetFormatPr defaultColWidth="9.140625" defaultRowHeight="12.75"/>
  <cols>
    <col min="1" max="1" width="4.57421875" style="0" customWidth="1"/>
    <col min="2" max="2" width="106.00390625" style="7" customWidth="1"/>
  </cols>
  <sheetData>
    <row r="1" spans="1:2" ht="20.25">
      <c r="A1" s="89" t="str">
        <f>Setup!A2</f>
        <v>MIC Special Session</v>
      </c>
      <c r="B1" s="89"/>
    </row>
    <row r="2" spans="1:2" ht="18">
      <c r="A2" s="90" t="str">
        <f>Setup!A5</f>
        <v>Opportunity Cost Calculator</v>
      </c>
      <c r="B2" s="90"/>
    </row>
    <row r="3" spans="1:2" ht="18">
      <c r="A3" s="91" t="s">
        <v>23</v>
      </c>
      <c r="B3" s="91"/>
    </row>
    <row r="4" ht="12.75">
      <c r="B4" s="14" t="s">
        <v>55</v>
      </c>
    </row>
    <row r="6" spans="1:2" ht="12.75">
      <c r="A6">
        <v>1</v>
      </c>
      <c r="B6" s="7" t="s">
        <v>90</v>
      </c>
    </row>
    <row r="7" spans="1:2" ht="25.5">
      <c r="A7">
        <v>2</v>
      </c>
      <c r="B7" s="7" t="s">
        <v>91</v>
      </c>
    </row>
    <row r="8" spans="1:2" ht="25.5">
      <c r="A8">
        <v>3</v>
      </c>
      <c r="B8" s="7" t="s">
        <v>92</v>
      </c>
    </row>
    <row r="9" spans="1:2" ht="12.75">
      <c r="A9">
        <v>4</v>
      </c>
      <c r="B9" s="7" t="s">
        <v>93</v>
      </c>
    </row>
    <row r="10" spans="1:2" ht="12.75">
      <c r="A10">
        <v>5</v>
      </c>
      <c r="B10" s="7" t="s">
        <v>94</v>
      </c>
    </row>
    <row r="11" spans="1:2" ht="12.75">
      <c r="A11">
        <v>6</v>
      </c>
      <c r="B11" s="7" t="s">
        <v>95</v>
      </c>
    </row>
    <row r="12" spans="1:2" ht="25.5">
      <c r="A12">
        <v>7</v>
      </c>
      <c r="B12" s="7" t="s">
        <v>96</v>
      </c>
    </row>
    <row r="13" spans="1:2" ht="25.5">
      <c r="A13">
        <v>8</v>
      </c>
      <c r="B13" s="7" t="s">
        <v>97</v>
      </c>
    </row>
    <row r="14" spans="1:2" ht="12.75">
      <c r="A14">
        <v>9</v>
      </c>
      <c r="B14" s="7" t="s">
        <v>98</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80" zoomScaleNormal="80" workbookViewId="0" topLeftCell="A4">
      <pane ySplit="3" topLeftCell="A7" activePane="bottomLeft" state="frozen"/>
      <selection pane="topLeft" activeCell="A4" sqref="A4"/>
      <selection pane="bottomLeft" activeCell="D12" sqref="D12"/>
    </sheetView>
  </sheetViews>
  <sheetFormatPr defaultColWidth="9.140625" defaultRowHeight="12.75"/>
  <cols>
    <col min="1" max="1" width="6.57421875" style="11" bestFit="1" customWidth="1"/>
    <col min="2" max="2" width="27.28125" style="0" customWidth="1"/>
    <col min="3" max="3" width="9.8515625" style="0" bestFit="1" customWidth="1"/>
    <col min="4" max="4" width="30.7109375" style="0" customWidth="1"/>
    <col min="5" max="5" width="27.57421875" style="0" customWidth="1"/>
    <col min="6" max="6" width="22.7109375" style="0" customWidth="1"/>
    <col min="7" max="9" width="30.7109375" style="0" customWidth="1"/>
    <col min="13" max="13" width="13.140625" style="0" bestFit="1" customWidth="1"/>
  </cols>
  <sheetData>
    <row r="1" spans="1:9" s="29" customFormat="1" ht="20.25">
      <c r="A1" s="89" t="str">
        <f>Setup!A2</f>
        <v>MIC Special Session</v>
      </c>
      <c r="B1" s="92"/>
      <c r="C1" s="92"/>
      <c r="D1" s="92"/>
      <c r="E1" s="92"/>
      <c r="F1" s="92"/>
      <c r="G1" s="92"/>
      <c r="H1" s="92"/>
      <c r="I1" s="92"/>
    </row>
    <row r="2" spans="1:9" s="29" customFormat="1" ht="18">
      <c r="A2" s="90" t="str">
        <f>Setup!A5</f>
        <v>Opportunity Cost Calculator</v>
      </c>
      <c r="B2" s="92"/>
      <c r="C2" s="92"/>
      <c r="D2" s="92"/>
      <c r="E2" s="92"/>
      <c r="F2" s="92"/>
      <c r="G2" s="92"/>
      <c r="H2" s="92"/>
      <c r="I2" s="92"/>
    </row>
    <row r="3" spans="1:55" s="1" customFormat="1" ht="18">
      <c r="A3" s="91" t="s">
        <v>12</v>
      </c>
      <c r="B3" s="91"/>
      <c r="C3" s="91"/>
      <c r="D3" s="91"/>
      <c r="E3" s="91"/>
      <c r="F3" s="91"/>
      <c r="G3" s="91"/>
      <c r="H3" s="91"/>
      <c r="I3" s="9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93" t="s">
        <v>21</v>
      </c>
      <c r="E5" s="94"/>
      <c r="F5" s="94"/>
      <c r="G5" s="94"/>
      <c r="H5" s="94"/>
      <c r="I5" s="94"/>
    </row>
    <row r="6" spans="1:20" ht="51" customHeight="1">
      <c r="A6" s="10" t="s">
        <v>15</v>
      </c>
      <c r="B6" s="7" t="s">
        <v>24</v>
      </c>
      <c r="C6" s="7" t="s">
        <v>30</v>
      </c>
      <c r="D6" s="5" t="s">
        <v>11</v>
      </c>
      <c r="E6" s="5" t="s">
        <v>0</v>
      </c>
      <c r="F6" s="5" t="s">
        <v>1</v>
      </c>
      <c r="G6" s="5" t="s">
        <v>2</v>
      </c>
      <c r="H6" s="5" t="s">
        <v>3</v>
      </c>
      <c r="I6" s="5" t="s">
        <v>4</v>
      </c>
      <c r="J6" s="27"/>
      <c r="K6" s="27"/>
      <c r="L6" s="27"/>
      <c r="M6" s="27"/>
      <c r="N6" s="27"/>
      <c r="O6" s="27"/>
      <c r="P6" s="27"/>
      <c r="Q6" s="27"/>
      <c r="R6" s="27"/>
      <c r="S6" s="27"/>
      <c r="T6" s="27"/>
    </row>
    <row r="7" spans="1:20" s="39" customFormat="1" ht="12.75" customHeight="1">
      <c r="A7" s="10" t="s">
        <v>49</v>
      </c>
      <c r="B7" s="6" t="s">
        <v>50</v>
      </c>
      <c r="C7" s="6"/>
      <c r="D7" s="5"/>
      <c r="E7" s="5"/>
      <c r="F7" s="5"/>
      <c r="G7" s="5"/>
      <c r="H7" s="5"/>
      <c r="I7" s="5"/>
      <c r="J7" s="27"/>
      <c r="K7" s="27"/>
      <c r="L7" s="27"/>
      <c r="M7" s="27"/>
      <c r="N7" s="27"/>
      <c r="O7" s="27"/>
      <c r="P7" s="27"/>
      <c r="Q7" s="27"/>
      <c r="R7" s="27"/>
      <c r="S7" s="27"/>
      <c r="T7" s="27"/>
    </row>
    <row r="8" spans="1:20" ht="51">
      <c r="A8" s="10">
        <v>1</v>
      </c>
      <c r="B8" s="7" t="s">
        <v>62</v>
      </c>
      <c r="C8" s="5"/>
      <c r="D8" s="7" t="s">
        <v>63</v>
      </c>
      <c r="E8" s="7" t="s">
        <v>76</v>
      </c>
      <c r="F8" s="7"/>
      <c r="G8" s="7"/>
      <c r="H8" s="7"/>
      <c r="I8" s="7"/>
      <c r="J8" s="27"/>
      <c r="K8" s="27"/>
      <c r="L8" s="27"/>
      <c r="M8" s="27"/>
      <c r="N8" s="27"/>
      <c r="O8" s="27"/>
      <c r="P8" s="27"/>
      <c r="Q8" s="27"/>
      <c r="R8" s="27"/>
      <c r="S8" s="27"/>
      <c r="T8" s="27"/>
    </row>
    <row r="9" spans="1:20" ht="25.5">
      <c r="A9" s="10">
        <v>2</v>
      </c>
      <c r="B9" s="6" t="s">
        <v>65</v>
      </c>
      <c r="C9" s="5"/>
      <c r="D9" s="7" t="s">
        <v>78</v>
      </c>
      <c r="E9" s="7" t="s">
        <v>77</v>
      </c>
      <c r="F9" s="7"/>
      <c r="G9" s="7"/>
      <c r="H9" s="7"/>
      <c r="I9" s="7"/>
      <c r="J9" s="27"/>
      <c r="K9" s="27"/>
      <c r="L9" s="27"/>
      <c r="M9" s="27"/>
      <c r="N9" s="27"/>
      <c r="O9" s="27"/>
      <c r="P9" s="27"/>
      <c r="Q9" s="27"/>
      <c r="R9" s="27"/>
      <c r="S9" s="27"/>
      <c r="T9" s="27"/>
    </row>
    <row r="10" spans="1:20" ht="127.5">
      <c r="A10" s="10" t="s">
        <v>66</v>
      </c>
      <c r="B10" s="8" t="s">
        <v>69</v>
      </c>
      <c r="C10" s="5"/>
      <c r="D10" s="7" t="s">
        <v>78</v>
      </c>
      <c r="E10" s="7" t="s">
        <v>71</v>
      </c>
      <c r="F10" s="7" t="s">
        <v>99</v>
      </c>
      <c r="G10" s="7" t="s">
        <v>100</v>
      </c>
      <c r="H10" s="7" t="s">
        <v>103</v>
      </c>
      <c r="I10" s="7" t="s">
        <v>112</v>
      </c>
      <c r="J10" s="27"/>
      <c r="K10" s="27"/>
      <c r="L10" s="27"/>
      <c r="M10" s="27"/>
      <c r="N10" s="27"/>
      <c r="O10" s="27"/>
      <c r="P10" s="27"/>
      <c r="Q10" s="27"/>
      <c r="R10" s="27"/>
      <c r="S10" s="27"/>
      <c r="T10" s="27"/>
    </row>
    <row r="11" spans="1:20" ht="51">
      <c r="A11" s="10" t="s">
        <v>67</v>
      </c>
      <c r="B11" s="8" t="s">
        <v>102</v>
      </c>
      <c r="C11" s="5"/>
      <c r="D11" s="7" t="s">
        <v>74</v>
      </c>
      <c r="E11" s="7" t="s">
        <v>111</v>
      </c>
      <c r="F11" s="7" t="s">
        <v>72</v>
      </c>
      <c r="G11" s="7" t="s">
        <v>73</v>
      </c>
      <c r="H11" s="7" t="s">
        <v>114</v>
      </c>
      <c r="I11" s="7"/>
      <c r="J11" s="27"/>
      <c r="K11" s="27"/>
      <c r="L11" s="27"/>
      <c r="M11" s="27"/>
      <c r="N11" s="27"/>
      <c r="O11" s="27"/>
      <c r="P11" s="27"/>
      <c r="Q11" s="27"/>
      <c r="R11" s="27"/>
      <c r="S11" s="27"/>
      <c r="T11" s="27"/>
    </row>
    <row r="12" spans="1:20" ht="89.25">
      <c r="A12" s="10" t="s">
        <v>68</v>
      </c>
      <c r="B12" s="8" t="s">
        <v>70</v>
      </c>
      <c r="C12" s="5"/>
      <c r="D12" s="7" t="s">
        <v>64</v>
      </c>
      <c r="E12" s="7" t="s">
        <v>75</v>
      </c>
      <c r="F12" s="7" t="s">
        <v>114</v>
      </c>
      <c r="G12" s="7"/>
      <c r="H12" s="7"/>
      <c r="I12" s="7"/>
      <c r="J12" s="27"/>
      <c r="K12" s="27"/>
      <c r="L12" s="27"/>
      <c r="M12" s="28" t="s">
        <v>18</v>
      </c>
      <c r="N12" s="27"/>
      <c r="O12" s="27"/>
      <c r="P12" s="27"/>
      <c r="Q12" s="27"/>
      <c r="R12" s="27"/>
      <c r="S12" s="27"/>
      <c r="T12" s="27"/>
    </row>
    <row r="13" spans="1:20" ht="51">
      <c r="A13" s="10">
        <v>3</v>
      </c>
      <c r="B13" s="8" t="s">
        <v>79</v>
      </c>
      <c r="C13" s="5"/>
      <c r="D13" s="7" t="s">
        <v>80</v>
      </c>
      <c r="E13" s="7" t="s">
        <v>76</v>
      </c>
      <c r="F13" s="7"/>
      <c r="G13" s="7"/>
      <c r="H13" s="7"/>
      <c r="I13" s="7"/>
      <c r="J13" s="27"/>
      <c r="K13" s="27"/>
      <c r="L13" s="27"/>
      <c r="M13" s="28" t="s">
        <v>33</v>
      </c>
      <c r="N13" s="27"/>
      <c r="O13" s="27"/>
      <c r="P13" s="27"/>
      <c r="Q13" s="27"/>
      <c r="R13" s="27"/>
      <c r="S13" s="27"/>
      <c r="T13" s="27"/>
    </row>
    <row r="14" spans="1:20" ht="25.5">
      <c r="A14" s="10">
        <v>4</v>
      </c>
      <c r="B14" s="8" t="s">
        <v>81</v>
      </c>
      <c r="C14" s="5"/>
      <c r="D14" s="6" t="s">
        <v>87</v>
      </c>
      <c r="E14" s="6" t="s">
        <v>115</v>
      </c>
      <c r="F14" s="6"/>
      <c r="G14" s="6"/>
      <c r="H14" s="6"/>
      <c r="I14" s="6"/>
      <c r="J14" s="27"/>
      <c r="K14" s="27"/>
      <c r="L14" s="27"/>
      <c r="M14" s="28" t="s">
        <v>31</v>
      </c>
      <c r="N14" s="27"/>
      <c r="O14" s="27"/>
      <c r="P14" s="27"/>
      <c r="Q14" s="27"/>
      <c r="R14" s="27"/>
      <c r="S14" s="27"/>
      <c r="T14" s="27"/>
    </row>
    <row r="15" spans="1:20" ht="25.5">
      <c r="A15" s="10">
        <v>5</v>
      </c>
      <c r="B15" s="6" t="s">
        <v>82</v>
      </c>
      <c r="C15" s="5"/>
      <c r="D15" s="6" t="s">
        <v>87</v>
      </c>
      <c r="E15" s="6" t="s">
        <v>115</v>
      </c>
      <c r="F15" s="6"/>
      <c r="G15" s="6"/>
      <c r="H15" s="6"/>
      <c r="I15" s="6"/>
      <c r="J15" s="27"/>
      <c r="K15" s="27"/>
      <c r="L15" s="27"/>
      <c r="M15" s="28" t="s">
        <v>17</v>
      </c>
      <c r="N15" s="27"/>
      <c r="O15" s="27"/>
      <c r="P15" s="27"/>
      <c r="Q15" s="27"/>
      <c r="R15" s="27"/>
      <c r="S15" s="27"/>
      <c r="T15" s="27"/>
    </row>
    <row r="16" spans="1:20" ht="25.5">
      <c r="A16" s="10">
        <v>6</v>
      </c>
      <c r="B16" s="8" t="s">
        <v>83</v>
      </c>
      <c r="C16" s="5"/>
      <c r="D16" s="7" t="s">
        <v>84</v>
      </c>
      <c r="E16" s="7" t="s">
        <v>76</v>
      </c>
      <c r="F16" s="7"/>
      <c r="G16" s="7"/>
      <c r="H16" s="7"/>
      <c r="I16" s="7"/>
      <c r="J16" s="27"/>
      <c r="K16" s="27"/>
      <c r="L16" s="27"/>
      <c r="M16" s="28" t="s">
        <v>32</v>
      </c>
      <c r="N16" s="27"/>
      <c r="O16" s="27"/>
      <c r="P16" s="27"/>
      <c r="Q16" s="27"/>
      <c r="R16" s="27"/>
      <c r="S16" s="27"/>
      <c r="T16" s="27"/>
    </row>
    <row r="17" spans="1:20" ht="51">
      <c r="A17" s="10">
        <v>7</v>
      </c>
      <c r="B17" s="6" t="s">
        <v>85</v>
      </c>
      <c r="C17" s="5"/>
      <c r="D17" s="7" t="s">
        <v>86</v>
      </c>
      <c r="E17" s="7" t="s">
        <v>113</v>
      </c>
      <c r="F17" s="7"/>
      <c r="G17" s="7"/>
      <c r="H17" s="7"/>
      <c r="I17" s="7"/>
      <c r="J17" s="27"/>
      <c r="K17" s="27"/>
      <c r="L17" s="27"/>
      <c r="M17" s="28" t="s">
        <v>16</v>
      </c>
      <c r="N17" s="27"/>
      <c r="O17" s="27"/>
      <c r="P17" s="27"/>
      <c r="Q17" s="27"/>
      <c r="R17" s="27"/>
      <c r="S17" s="27"/>
      <c r="T17" s="27"/>
    </row>
    <row r="18" spans="1:20" ht="165.75">
      <c r="A18" s="12">
        <v>8</v>
      </c>
      <c r="B18" s="8" t="s">
        <v>104</v>
      </c>
      <c r="C18" s="5"/>
      <c r="D18" s="6" t="s">
        <v>105</v>
      </c>
      <c r="E18" s="6" t="s">
        <v>106</v>
      </c>
      <c r="F18" s="6" t="s">
        <v>116</v>
      </c>
      <c r="G18" s="6"/>
      <c r="H18" s="6"/>
      <c r="I18" s="6"/>
      <c r="J18" s="27"/>
      <c r="K18" s="27"/>
      <c r="L18" s="27"/>
      <c r="M18" s="27"/>
      <c r="N18" s="27"/>
      <c r="O18" s="27"/>
      <c r="P18" s="27"/>
      <c r="Q18" s="27"/>
      <c r="R18" s="27"/>
      <c r="S18" s="27"/>
      <c r="T18" s="27"/>
    </row>
    <row r="19" spans="1:20" ht="38.25">
      <c r="A19" s="12">
        <v>9</v>
      </c>
      <c r="B19" s="8" t="s">
        <v>107</v>
      </c>
      <c r="C19" s="5"/>
      <c r="D19" s="5"/>
      <c r="E19" s="6" t="s">
        <v>108</v>
      </c>
      <c r="F19" s="6" t="s">
        <v>118</v>
      </c>
      <c r="G19" s="6"/>
      <c r="H19" s="6"/>
      <c r="I19" s="6"/>
      <c r="J19" s="27"/>
      <c r="K19" s="27"/>
      <c r="L19" s="27"/>
      <c r="M19" s="27"/>
      <c r="N19" s="27"/>
      <c r="O19" s="27"/>
      <c r="P19" s="27"/>
      <c r="Q19" s="27"/>
      <c r="R19" s="27"/>
      <c r="S19" s="27"/>
      <c r="T19" s="27"/>
    </row>
    <row r="20" spans="1:20" ht="25.5">
      <c r="A20" s="12">
        <v>10</v>
      </c>
      <c r="B20" s="8" t="s">
        <v>109</v>
      </c>
      <c r="C20" s="5"/>
      <c r="D20" s="5" t="s">
        <v>110</v>
      </c>
      <c r="E20" s="6"/>
      <c r="F20" s="6" t="s">
        <v>117</v>
      </c>
      <c r="G20" s="6"/>
      <c r="H20" s="6"/>
      <c r="I20" s="6"/>
      <c r="J20" s="27"/>
      <c r="K20" s="27"/>
      <c r="L20" s="27"/>
      <c r="M20" s="27"/>
      <c r="N20" s="27"/>
      <c r="O20" s="27"/>
      <c r="P20" s="27"/>
      <c r="Q20" s="27"/>
      <c r="R20" s="27"/>
      <c r="S20" s="27"/>
      <c r="T20" s="27"/>
    </row>
    <row r="21" spans="1:20" ht="12.75">
      <c r="A21" s="12"/>
      <c r="B21" s="8"/>
      <c r="C21" s="5"/>
      <c r="D21" s="5"/>
      <c r="E21" s="5"/>
      <c r="F21" s="5"/>
      <c r="G21" s="5"/>
      <c r="H21" s="5"/>
      <c r="I21" s="5"/>
      <c r="J21" s="27"/>
      <c r="K21" s="27"/>
      <c r="L21" s="27"/>
      <c r="M21" s="27"/>
      <c r="N21" s="27"/>
      <c r="O21" s="27"/>
      <c r="P21" s="27"/>
      <c r="Q21" s="27"/>
      <c r="R21" s="27"/>
      <c r="S21" s="27"/>
      <c r="T21" s="27"/>
    </row>
    <row r="22" spans="1:20" ht="12.75">
      <c r="A22" s="12"/>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ht="12.75">
      <c r="A26" s="12"/>
      <c r="B26" s="8"/>
      <c r="C26" s="5"/>
      <c r="D26" s="5"/>
      <c r="E26" s="5"/>
      <c r="F26" s="5"/>
      <c r="G26" s="5"/>
      <c r="H26" s="5"/>
      <c r="I26" s="5"/>
      <c r="J26" s="27"/>
      <c r="K26" s="27"/>
      <c r="L26" s="27"/>
      <c r="M26" s="27"/>
      <c r="N26" s="27"/>
      <c r="O26" s="27"/>
      <c r="P26" s="27"/>
      <c r="Q26" s="27"/>
      <c r="R26" s="27"/>
      <c r="S26" s="27"/>
      <c r="T26" s="27"/>
    </row>
    <row r="27" spans="1:20" ht="13.5" thickBot="1">
      <c r="A27" s="95" t="s">
        <v>22</v>
      </c>
      <c r="B27" s="95"/>
      <c r="C27" s="1"/>
      <c r="D27" s="1"/>
      <c r="E27" s="1"/>
      <c r="F27" s="1"/>
      <c r="G27" s="1"/>
      <c r="H27" s="1"/>
      <c r="I27" s="1"/>
      <c r="J27" s="27"/>
      <c r="K27" s="27"/>
      <c r="L27" s="27"/>
      <c r="M27" s="27"/>
      <c r="N27" s="27"/>
      <c r="O27" s="27"/>
      <c r="P27" s="27"/>
      <c r="Q27" s="27"/>
      <c r="R27" s="27"/>
      <c r="S27" s="27"/>
      <c r="T27" s="27"/>
    </row>
    <row r="28" spans="1:20" s="39" customFormat="1" ht="13.5">
      <c r="A28" s="96" t="s">
        <v>57</v>
      </c>
      <c r="B28" s="97"/>
      <c r="C28" s="97"/>
      <c r="D28" s="97"/>
      <c r="E28" s="97"/>
      <c r="F28" s="97"/>
      <c r="G28" s="97"/>
      <c r="H28" s="97"/>
      <c r="I28" s="98"/>
      <c r="J28" s="50"/>
      <c r="K28" s="27"/>
      <c r="L28" s="27"/>
      <c r="M28" s="27"/>
      <c r="N28" s="27"/>
      <c r="O28" s="27"/>
      <c r="P28" s="27"/>
      <c r="Q28" s="27"/>
      <c r="R28" s="27"/>
      <c r="S28" s="27"/>
      <c r="T28" s="27"/>
    </row>
    <row r="29" spans="1:20" ht="15">
      <c r="A29" s="52" t="s">
        <v>101</v>
      </c>
      <c r="B29" s="53"/>
      <c r="C29" s="53"/>
      <c r="D29" s="53"/>
      <c r="E29" s="53"/>
      <c r="F29" s="53"/>
      <c r="G29" s="53"/>
      <c r="H29" s="53"/>
      <c r="I29" s="54"/>
      <c r="J29" s="50"/>
      <c r="K29" s="27"/>
      <c r="L29" s="27"/>
      <c r="M29" s="27"/>
      <c r="N29" s="27"/>
      <c r="O29" s="27"/>
      <c r="P29" s="27"/>
      <c r="Q29" s="27"/>
      <c r="R29" s="27"/>
      <c r="S29" s="27"/>
      <c r="T29" s="27"/>
    </row>
    <row r="30" spans="1:20" ht="15">
      <c r="A30" s="52" t="s">
        <v>58</v>
      </c>
      <c r="B30" s="53"/>
      <c r="C30" s="53"/>
      <c r="D30" s="53"/>
      <c r="E30" s="53"/>
      <c r="F30" s="53"/>
      <c r="G30" s="53"/>
      <c r="H30" s="53"/>
      <c r="I30" s="54"/>
      <c r="J30" s="50"/>
      <c r="K30" s="27"/>
      <c r="L30" s="27"/>
      <c r="M30" s="27"/>
      <c r="N30" s="27"/>
      <c r="O30" s="27"/>
      <c r="P30" s="27"/>
      <c r="Q30" s="27"/>
      <c r="R30" s="27"/>
      <c r="S30" s="27"/>
      <c r="T30" s="27"/>
    </row>
    <row r="31" spans="1:20" ht="12.75">
      <c r="A31" s="55"/>
      <c r="B31" s="53"/>
      <c r="C31" s="53"/>
      <c r="D31" s="53"/>
      <c r="E31" s="53"/>
      <c r="F31" s="53"/>
      <c r="G31" s="53"/>
      <c r="H31" s="53"/>
      <c r="I31" s="54"/>
      <c r="J31" s="50"/>
      <c r="K31" s="27"/>
      <c r="L31" s="27"/>
      <c r="M31" s="27"/>
      <c r="N31" s="27"/>
      <c r="O31" s="27"/>
      <c r="P31" s="27"/>
      <c r="Q31" s="27"/>
      <c r="R31" s="27"/>
      <c r="S31" s="27"/>
      <c r="T31" s="27"/>
    </row>
    <row r="32" spans="1:20" ht="12.75">
      <c r="A32" s="56" t="s">
        <v>5</v>
      </c>
      <c r="B32" s="53"/>
      <c r="C32" s="53"/>
      <c r="D32" s="53"/>
      <c r="E32" s="53"/>
      <c r="F32" s="53"/>
      <c r="G32" s="53"/>
      <c r="H32" s="53"/>
      <c r="I32" s="54"/>
      <c r="J32" s="50"/>
      <c r="K32" s="27"/>
      <c r="L32" s="27"/>
      <c r="M32" s="27"/>
      <c r="N32" s="27"/>
      <c r="O32" s="27"/>
      <c r="P32" s="27"/>
      <c r="Q32" s="27"/>
      <c r="R32" s="27"/>
      <c r="S32" s="27"/>
      <c r="T32" s="27"/>
    </row>
    <row r="33" spans="1:20" ht="12.75">
      <c r="A33" s="55" t="s">
        <v>19</v>
      </c>
      <c r="B33" s="53"/>
      <c r="C33" s="53"/>
      <c r="D33" s="53"/>
      <c r="E33" s="53"/>
      <c r="F33" s="53"/>
      <c r="G33" s="53"/>
      <c r="H33" s="53"/>
      <c r="I33" s="54"/>
      <c r="J33" s="50"/>
      <c r="K33" s="27"/>
      <c r="L33" s="27"/>
      <c r="M33" s="27"/>
      <c r="N33" s="27"/>
      <c r="O33" s="27"/>
      <c r="P33" s="27"/>
      <c r="Q33" s="27"/>
      <c r="R33" s="27"/>
      <c r="S33" s="27"/>
      <c r="T33" s="27"/>
    </row>
    <row r="34" spans="1:10" ht="12.75">
      <c r="A34" s="55" t="s">
        <v>51</v>
      </c>
      <c r="B34" s="53"/>
      <c r="C34" s="53"/>
      <c r="D34" s="53"/>
      <c r="E34" s="53"/>
      <c r="F34" s="53"/>
      <c r="G34" s="53"/>
      <c r="H34" s="53"/>
      <c r="I34" s="54"/>
      <c r="J34" s="51"/>
    </row>
    <row r="35" spans="1:10" ht="12.75">
      <c r="A35" s="55" t="s">
        <v>52</v>
      </c>
      <c r="B35" s="53"/>
      <c r="C35" s="53"/>
      <c r="D35" s="53"/>
      <c r="E35" s="53"/>
      <c r="F35" s="53"/>
      <c r="G35" s="53"/>
      <c r="H35" s="53"/>
      <c r="I35" s="54"/>
      <c r="J35" s="51"/>
    </row>
    <row r="36" spans="1:10" ht="12.75">
      <c r="A36" s="55" t="s">
        <v>20</v>
      </c>
      <c r="B36" s="53"/>
      <c r="C36" s="53"/>
      <c r="D36" s="53"/>
      <c r="E36" s="53"/>
      <c r="F36" s="53"/>
      <c r="G36" s="53"/>
      <c r="H36" s="53"/>
      <c r="I36" s="54"/>
      <c r="J36" s="51"/>
    </row>
    <row r="37" spans="1:10" ht="12.75">
      <c r="A37" s="55" t="s">
        <v>53</v>
      </c>
      <c r="B37" s="53"/>
      <c r="C37" s="53"/>
      <c r="D37" s="53"/>
      <c r="E37" s="53"/>
      <c r="F37" s="53"/>
      <c r="G37" s="53"/>
      <c r="H37" s="53"/>
      <c r="I37" s="54"/>
      <c r="J37" s="51"/>
    </row>
    <row r="38" spans="1:10" ht="12.75">
      <c r="A38" s="55" t="s">
        <v>54</v>
      </c>
      <c r="B38" s="53"/>
      <c r="C38" s="53"/>
      <c r="D38" s="53"/>
      <c r="E38" s="53"/>
      <c r="F38" s="53"/>
      <c r="G38" s="53"/>
      <c r="H38" s="53"/>
      <c r="I38" s="54"/>
      <c r="J38" s="51"/>
    </row>
    <row r="39" spans="1:10" ht="12.75">
      <c r="A39" s="55" t="s">
        <v>6</v>
      </c>
      <c r="B39" s="53"/>
      <c r="C39" s="53"/>
      <c r="D39" s="53"/>
      <c r="E39" s="53"/>
      <c r="F39" s="53"/>
      <c r="G39" s="53"/>
      <c r="H39" s="53"/>
      <c r="I39" s="54"/>
      <c r="J39" s="51"/>
    </row>
    <row r="40" spans="1:10" ht="13.5" thickBot="1">
      <c r="A40" s="57"/>
      <c r="B40" s="58"/>
      <c r="C40" s="58"/>
      <c r="D40" s="58"/>
      <c r="E40" s="58"/>
      <c r="F40" s="58"/>
      <c r="G40" s="58"/>
      <c r="H40" s="58"/>
      <c r="I40" s="59"/>
      <c r="J40" s="51"/>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9" customFormat="1" ht="20.25">
      <c r="A1" s="89" t="str">
        <f>Setup!A2</f>
        <v>MIC Special Session</v>
      </c>
      <c r="B1" s="89"/>
      <c r="C1" s="89"/>
      <c r="D1" s="30"/>
      <c r="E1" s="30"/>
      <c r="F1" s="30"/>
      <c r="G1" s="30"/>
      <c r="H1" s="30"/>
      <c r="I1" s="30"/>
    </row>
    <row r="2" spans="1:9" s="29" customFormat="1" ht="18">
      <c r="A2" s="90" t="str">
        <f>Setup!A5</f>
        <v>Opportunity Cost Calculator</v>
      </c>
      <c r="B2" s="90"/>
      <c r="C2" s="90"/>
      <c r="D2" s="30"/>
      <c r="E2" s="30"/>
      <c r="F2" s="30"/>
      <c r="G2" s="30"/>
      <c r="H2" s="30"/>
      <c r="I2" s="30"/>
    </row>
    <row r="3" spans="1:8" s="1" customFormat="1" ht="18">
      <c r="A3" s="91" t="s">
        <v>7</v>
      </c>
      <c r="B3" s="91"/>
      <c r="C3" s="91"/>
      <c r="D3" s="2"/>
      <c r="E3" s="2"/>
      <c r="F3" s="2"/>
      <c r="G3" s="2"/>
      <c r="H3" s="2"/>
    </row>
    <row r="5" spans="1:3" ht="12.75">
      <c r="A5" s="2" t="s">
        <v>28</v>
      </c>
      <c r="C5" s="15"/>
    </row>
    <row r="6" spans="1:3" s="4" customFormat="1" ht="17.25" customHeight="1" thickBot="1">
      <c r="A6" s="99" t="s">
        <v>8</v>
      </c>
      <c r="B6" s="100"/>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9" customFormat="1" ht="20.25">
      <c r="A1" s="89" t="str">
        <f>Setup!A2</f>
        <v>MIC Special Session</v>
      </c>
      <c r="B1" s="89"/>
      <c r="C1" s="40"/>
    </row>
    <row r="2" spans="1:3" s="39" customFormat="1" ht="18">
      <c r="A2" s="90" t="str">
        <f>Setup!A5</f>
        <v>Opportunity Cost Calculator</v>
      </c>
      <c r="B2" s="90"/>
      <c r="C2" s="40"/>
    </row>
    <row r="3" spans="1:2" s="1" customFormat="1" ht="18">
      <c r="A3" s="91" t="s">
        <v>46</v>
      </c>
      <c r="B3" s="91"/>
    </row>
    <row r="5" spans="1:2" ht="12.75">
      <c r="A5" s="3" t="s">
        <v>56</v>
      </c>
      <c r="B5" s="16"/>
    </row>
    <row r="6" spans="1:2" s="4" customFormat="1" ht="17.25" customHeight="1" thickBot="1">
      <c r="A6" s="41" t="s">
        <v>47</v>
      </c>
      <c r="B6" s="49" t="s">
        <v>9</v>
      </c>
    </row>
    <row r="7" spans="1:2" ht="52.5" customHeight="1">
      <c r="A7" s="48" t="s">
        <v>48</v>
      </c>
      <c r="B7" s="47" t="s">
        <v>43</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7"/>
  <sheetViews>
    <sheetView tabSelected="1" zoomScale="90" zoomScaleNormal="90" zoomScalePageLayoutView="0" workbookViewId="0" topLeftCell="A2">
      <selection activeCell="D9" sqref="D9"/>
    </sheetView>
  </sheetViews>
  <sheetFormatPr defaultColWidth="9.140625" defaultRowHeight="12.75"/>
  <cols>
    <col min="2" max="2" width="26.8515625" style="0" customWidth="1"/>
    <col min="3" max="3" width="16.00390625" style="0" customWidth="1"/>
    <col min="4" max="4" width="30.7109375" style="0" customWidth="1"/>
    <col min="5" max="8" width="23.28125" style="7" customWidth="1"/>
    <col min="9" max="9" width="20.7109375" style="0" customWidth="1"/>
  </cols>
  <sheetData>
    <row r="1" spans="1:9" s="29" customFormat="1" ht="20.25">
      <c r="A1" s="89" t="str">
        <f>Setup!A2</f>
        <v>MIC Special Session</v>
      </c>
      <c r="B1" s="92"/>
      <c r="C1" s="92"/>
      <c r="D1" s="92"/>
      <c r="E1" s="92"/>
      <c r="F1" s="92"/>
      <c r="G1" s="92"/>
      <c r="H1" s="92"/>
      <c r="I1" s="92"/>
    </row>
    <row r="2" spans="1:9" s="29" customFormat="1" ht="18">
      <c r="A2" s="90" t="str">
        <f>Setup!A5</f>
        <v>Opportunity Cost Calculator</v>
      </c>
      <c r="B2" s="92"/>
      <c r="C2" s="92"/>
      <c r="D2" s="92"/>
      <c r="E2" s="92"/>
      <c r="F2" s="92"/>
      <c r="G2" s="92"/>
      <c r="H2" s="92"/>
      <c r="I2" s="92"/>
    </row>
    <row r="3" spans="1:9" ht="18">
      <c r="A3" s="91" t="s">
        <v>34</v>
      </c>
      <c r="B3" s="91"/>
      <c r="C3" s="91"/>
      <c r="D3" s="91"/>
      <c r="E3" s="91"/>
      <c r="F3" s="91"/>
      <c r="G3" s="91"/>
      <c r="H3" s="91"/>
      <c r="I3" s="91"/>
    </row>
    <row r="4" spans="2:22" ht="18">
      <c r="B4" s="25"/>
      <c r="C4" s="25"/>
      <c r="D4" s="25"/>
      <c r="E4" s="73"/>
      <c r="F4" s="73"/>
      <c r="G4" s="74"/>
      <c r="H4" s="74"/>
      <c r="I4" s="13"/>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9"/>
      <c r="B6" s="5"/>
      <c r="C6" s="5"/>
      <c r="D6" s="93" t="s">
        <v>14</v>
      </c>
      <c r="E6" s="94"/>
      <c r="F6" s="94"/>
      <c r="G6" s="94"/>
      <c r="H6" s="94"/>
      <c r="I6" s="94"/>
      <c r="K6" s="26"/>
      <c r="L6" s="26"/>
      <c r="M6" s="26"/>
      <c r="N6" s="26"/>
      <c r="O6" s="26"/>
      <c r="P6" s="26"/>
      <c r="Q6" s="26"/>
      <c r="R6" s="26"/>
      <c r="S6" s="26"/>
      <c r="T6" s="26"/>
      <c r="U6" s="26"/>
      <c r="V6" s="26"/>
    </row>
    <row r="7" spans="1:22" ht="12.75">
      <c r="A7" s="10" t="s">
        <v>15</v>
      </c>
      <c r="B7" s="7" t="s">
        <v>13</v>
      </c>
      <c r="C7" s="7" t="s">
        <v>30</v>
      </c>
      <c r="D7" s="5" t="s">
        <v>11</v>
      </c>
      <c r="E7" s="6" t="s">
        <v>119</v>
      </c>
      <c r="F7" s="6" t="s">
        <v>140</v>
      </c>
      <c r="G7" s="6" t="s">
        <v>158</v>
      </c>
      <c r="H7" s="6" t="s">
        <v>161</v>
      </c>
      <c r="I7" s="5" t="s">
        <v>185</v>
      </c>
      <c r="K7" s="26"/>
      <c r="L7" s="26"/>
      <c r="M7" s="26"/>
      <c r="N7" s="26"/>
      <c r="O7" s="26"/>
      <c r="P7" s="26"/>
      <c r="Q7" s="26"/>
      <c r="R7" s="26"/>
      <c r="S7" s="26"/>
      <c r="T7" s="26"/>
      <c r="U7" s="26"/>
      <c r="V7" s="26"/>
    </row>
    <row r="8" spans="1:22" s="77" customFormat="1" ht="76.5">
      <c r="A8" s="66">
        <v>1</v>
      </c>
      <c r="B8" s="61" t="s">
        <v>62</v>
      </c>
      <c r="C8" s="62"/>
      <c r="D8" s="85" t="s">
        <v>63</v>
      </c>
      <c r="E8" s="86" t="s">
        <v>176</v>
      </c>
      <c r="F8" s="68" t="s">
        <v>116</v>
      </c>
      <c r="G8" s="104" t="s">
        <v>150</v>
      </c>
      <c r="H8" s="104" t="s">
        <v>116</v>
      </c>
      <c r="I8" s="82" t="s">
        <v>150</v>
      </c>
      <c r="K8" s="78"/>
      <c r="L8" s="78"/>
      <c r="M8" s="78"/>
      <c r="N8" s="78"/>
      <c r="O8" s="78"/>
      <c r="P8" s="78"/>
      <c r="Q8" s="78"/>
      <c r="R8" s="78"/>
      <c r="S8" s="78"/>
      <c r="T8" s="78"/>
      <c r="U8" s="78"/>
      <c r="V8" s="78"/>
    </row>
    <row r="9" spans="1:22" s="77" customFormat="1" ht="25.5">
      <c r="A9" s="66" t="s">
        <v>159</v>
      </c>
      <c r="B9" s="61" t="s">
        <v>160</v>
      </c>
      <c r="C9" s="62"/>
      <c r="D9" s="85" t="s">
        <v>177</v>
      </c>
      <c r="E9" s="86" t="s">
        <v>11</v>
      </c>
      <c r="F9" s="68"/>
      <c r="G9" s="104"/>
      <c r="H9" s="104" t="s">
        <v>11</v>
      </c>
      <c r="I9" s="82" t="s">
        <v>11</v>
      </c>
      <c r="K9" s="78"/>
      <c r="L9" s="78"/>
      <c r="M9" s="78"/>
      <c r="N9" s="78"/>
      <c r="O9" s="78"/>
      <c r="P9" s="78"/>
      <c r="Q9" s="78"/>
      <c r="R9" s="78"/>
      <c r="S9" s="78"/>
      <c r="T9" s="78"/>
      <c r="U9" s="78"/>
      <c r="V9" s="78"/>
    </row>
    <row r="10" spans="1:22" s="77" customFormat="1" ht="38.25">
      <c r="A10" s="66">
        <v>2</v>
      </c>
      <c r="B10" s="63" t="s">
        <v>65</v>
      </c>
      <c r="C10" s="62"/>
      <c r="D10" s="85" t="s">
        <v>78</v>
      </c>
      <c r="E10" s="86" t="s">
        <v>11</v>
      </c>
      <c r="F10" s="68" t="s">
        <v>120</v>
      </c>
      <c r="G10" s="104" t="s">
        <v>151</v>
      </c>
      <c r="H10" s="105" t="s">
        <v>116</v>
      </c>
      <c r="I10" s="82" t="s">
        <v>64</v>
      </c>
      <c r="K10" s="78"/>
      <c r="L10" s="78"/>
      <c r="M10" s="78"/>
      <c r="N10" s="78"/>
      <c r="O10" s="78"/>
      <c r="P10" s="78"/>
      <c r="Q10" s="78"/>
      <c r="R10" s="78"/>
      <c r="S10" s="78"/>
      <c r="T10" s="78"/>
      <c r="U10" s="78"/>
      <c r="V10" s="78"/>
    </row>
    <row r="11" spans="1:22" s="77" customFormat="1" ht="25.5">
      <c r="A11" s="66" t="s">
        <v>66</v>
      </c>
      <c r="B11" s="76" t="s">
        <v>69</v>
      </c>
      <c r="C11" s="62"/>
      <c r="D11" s="85" t="s">
        <v>78</v>
      </c>
      <c r="E11" s="86" t="s">
        <v>116</v>
      </c>
      <c r="F11" s="68" t="s">
        <v>120</v>
      </c>
      <c r="G11" s="104"/>
      <c r="H11" s="105" t="s">
        <v>116</v>
      </c>
      <c r="I11" s="82" t="s">
        <v>64</v>
      </c>
      <c r="K11" s="78"/>
      <c r="L11" s="78"/>
      <c r="M11" s="78"/>
      <c r="N11" s="78"/>
      <c r="O11" s="78"/>
      <c r="P11" s="78"/>
      <c r="Q11" s="78"/>
      <c r="R11" s="78"/>
      <c r="S11" s="78"/>
      <c r="T11" s="78"/>
      <c r="U11" s="78"/>
      <c r="V11" s="78"/>
    </row>
    <row r="12" spans="1:22" s="77" customFormat="1" ht="127.5" customHeight="1">
      <c r="A12" s="66" t="s">
        <v>67</v>
      </c>
      <c r="B12" s="76" t="s">
        <v>102</v>
      </c>
      <c r="C12" s="62"/>
      <c r="D12" s="85" t="s">
        <v>74</v>
      </c>
      <c r="E12" s="86" t="s">
        <v>114</v>
      </c>
      <c r="F12" s="68" t="s">
        <v>121</v>
      </c>
      <c r="G12" s="104"/>
      <c r="H12" s="106" t="s">
        <v>186</v>
      </c>
      <c r="I12" s="82" t="s">
        <v>186</v>
      </c>
      <c r="K12" s="78"/>
      <c r="L12" s="78"/>
      <c r="M12" s="78"/>
      <c r="N12" s="78"/>
      <c r="O12" s="78"/>
      <c r="P12" s="78"/>
      <c r="Q12" s="78"/>
      <c r="R12" s="78"/>
      <c r="S12" s="78"/>
      <c r="T12" s="78"/>
      <c r="U12" s="78"/>
      <c r="V12" s="78"/>
    </row>
    <row r="13" spans="1:22" s="77" customFormat="1" ht="25.5">
      <c r="A13" s="66" t="s">
        <v>68</v>
      </c>
      <c r="B13" s="76" t="s">
        <v>70</v>
      </c>
      <c r="C13" s="62"/>
      <c r="D13" s="85" t="s">
        <v>64</v>
      </c>
      <c r="E13" s="86" t="s">
        <v>114</v>
      </c>
      <c r="F13" s="68" t="s">
        <v>122</v>
      </c>
      <c r="G13" s="104"/>
      <c r="H13" s="105" t="s">
        <v>64</v>
      </c>
      <c r="I13" s="82" t="s">
        <v>64</v>
      </c>
      <c r="K13" s="78"/>
      <c r="L13" s="78"/>
      <c r="M13" s="78"/>
      <c r="N13" s="78"/>
      <c r="O13" s="78"/>
      <c r="P13" s="78"/>
      <c r="Q13" s="78"/>
      <c r="R13" s="78"/>
      <c r="S13" s="78"/>
      <c r="T13" s="78"/>
      <c r="U13" s="78"/>
      <c r="V13" s="78"/>
    </row>
    <row r="14" spans="1:22" s="77" customFormat="1" ht="114.75">
      <c r="A14" s="66">
        <v>3</v>
      </c>
      <c r="B14" s="64" t="s">
        <v>79</v>
      </c>
      <c r="C14" s="62"/>
      <c r="D14" s="85" t="s">
        <v>80</v>
      </c>
      <c r="E14" s="86" t="s">
        <v>116</v>
      </c>
      <c r="F14" s="68" t="s">
        <v>134</v>
      </c>
      <c r="G14" s="104" t="s">
        <v>180</v>
      </c>
      <c r="H14" s="105" t="s">
        <v>116</v>
      </c>
      <c r="I14" s="82" t="s">
        <v>187</v>
      </c>
      <c r="K14" s="78"/>
      <c r="L14" s="78"/>
      <c r="M14" s="78"/>
      <c r="N14" s="78"/>
      <c r="O14" s="78"/>
      <c r="P14" s="78"/>
      <c r="Q14" s="78"/>
      <c r="R14" s="78"/>
      <c r="S14" s="78"/>
      <c r="T14" s="78"/>
      <c r="U14" s="78"/>
      <c r="V14" s="78"/>
    </row>
    <row r="15" spans="1:22" s="77" customFormat="1" ht="25.5">
      <c r="A15" s="66">
        <v>4</v>
      </c>
      <c r="B15" s="64" t="s">
        <v>81</v>
      </c>
      <c r="C15" s="62"/>
      <c r="D15" s="85" t="s">
        <v>87</v>
      </c>
      <c r="E15" s="86" t="s">
        <v>164</v>
      </c>
      <c r="F15" s="68" t="s">
        <v>132</v>
      </c>
      <c r="G15" s="104" t="s">
        <v>152</v>
      </c>
      <c r="H15" s="106" t="s">
        <v>64</v>
      </c>
      <c r="I15" s="82" t="s">
        <v>64</v>
      </c>
      <c r="K15" s="78"/>
      <c r="L15" s="78"/>
      <c r="M15" s="78"/>
      <c r="N15" s="78"/>
      <c r="O15" s="78"/>
      <c r="P15" s="78"/>
      <c r="Q15" s="78"/>
      <c r="R15" s="78"/>
      <c r="S15" s="78"/>
      <c r="T15" s="78"/>
      <c r="U15" s="78"/>
      <c r="V15" s="78"/>
    </row>
    <row r="16" spans="1:22" s="77" customFormat="1" ht="25.5">
      <c r="A16" s="66">
        <v>5</v>
      </c>
      <c r="B16" s="63" t="s">
        <v>82</v>
      </c>
      <c r="C16" s="62"/>
      <c r="D16" s="85" t="s">
        <v>87</v>
      </c>
      <c r="E16" s="86" t="s">
        <v>164</v>
      </c>
      <c r="F16" s="68" t="s">
        <v>132</v>
      </c>
      <c r="G16" s="104"/>
      <c r="H16" s="106" t="s">
        <v>64</v>
      </c>
      <c r="I16" s="82" t="s">
        <v>64</v>
      </c>
      <c r="K16" s="78"/>
      <c r="L16" s="78"/>
      <c r="M16" s="78"/>
      <c r="N16" s="78"/>
      <c r="O16" s="78"/>
      <c r="P16" s="78"/>
      <c r="Q16" s="78"/>
      <c r="R16" s="78"/>
      <c r="S16" s="78"/>
      <c r="T16" s="78"/>
      <c r="U16" s="78"/>
      <c r="V16" s="78"/>
    </row>
    <row r="17" spans="1:22" s="77" customFormat="1" ht="89.25" customHeight="1">
      <c r="A17" s="66">
        <v>6</v>
      </c>
      <c r="B17" s="64" t="s">
        <v>83</v>
      </c>
      <c r="C17" s="62"/>
      <c r="D17" s="85" t="s">
        <v>84</v>
      </c>
      <c r="E17" s="86" t="s">
        <v>116</v>
      </c>
      <c r="F17" s="68" t="s">
        <v>133</v>
      </c>
      <c r="G17" s="104" t="s">
        <v>180</v>
      </c>
      <c r="H17" s="105" t="s">
        <v>133</v>
      </c>
      <c r="I17" s="82" t="s">
        <v>133</v>
      </c>
      <c r="K17" s="78"/>
      <c r="L17" s="78"/>
      <c r="M17" s="78"/>
      <c r="N17" s="79" t="s">
        <v>18</v>
      </c>
      <c r="O17" s="78"/>
      <c r="P17" s="78"/>
      <c r="Q17" s="78"/>
      <c r="R17" s="78"/>
      <c r="S17" s="78"/>
      <c r="T17" s="78"/>
      <c r="U17" s="78"/>
      <c r="V17" s="78"/>
    </row>
    <row r="18" spans="1:22" s="77" customFormat="1" ht="38.25">
      <c r="A18" s="66">
        <v>7</v>
      </c>
      <c r="B18" s="63" t="s">
        <v>85</v>
      </c>
      <c r="C18" s="62"/>
      <c r="D18" s="85" t="s">
        <v>86</v>
      </c>
      <c r="E18" s="86" t="s">
        <v>116</v>
      </c>
      <c r="F18" s="68" t="s">
        <v>135</v>
      </c>
      <c r="G18" s="104"/>
      <c r="H18" s="105" t="s">
        <v>116</v>
      </c>
      <c r="I18" s="82" t="s">
        <v>11</v>
      </c>
      <c r="K18" s="78"/>
      <c r="L18" s="78"/>
      <c r="M18" s="78"/>
      <c r="N18" s="79" t="s">
        <v>33</v>
      </c>
      <c r="O18" s="78"/>
      <c r="P18" s="78"/>
      <c r="Q18" s="78"/>
      <c r="R18" s="78"/>
      <c r="S18" s="78"/>
      <c r="T18" s="78"/>
      <c r="U18" s="78"/>
      <c r="V18" s="78"/>
    </row>
    <row r="19" spans="1:22" s="77" customFormat="1" ht="76.5">
      <c r="A19" s="66">
        <v>8</v>
      </c>
      <c r="B19" s="64" t="s">
        <v>104</v>
      </c>
      <c r="C19" s="62"/>
      <c r="D19" s="85" t="s">
        <v>105</v>
      </c>
      <c r="E19" s="86" t="s">
        <v>116</v>
      </c>
      <c r="F19" s="80" t="s">
        <v>136</v>
      </c>
      <c r="G19" s="104" t="s">
        <v>178</v>
      </c>
      <c r="H19" s="105" t="s">
        <v>182</v>
      </c>
      <c r="I19" s="82" t="s">
        <v>182</v>
      </c>
      <c r="K19" s="78"/>
      <c r="L19" s="78"/>
      <c r="M19" s="78"/>
      <c r="N19" s="79" t="s">
        <v>31</v>
      </c>
      <c r="O19" s="78"/>
      <c r="P19" s="78"/>
      <c r="Q19" s="78"/>
      <c r="R19" s="78"/>
      <c r="S19" s="78"/>
      <c r="T19" s="78"/>
      <c r="U19" s="78"/>
      <c r="V19" s="78"/>
    </row>
    <row r="20" spans="1:22" s="77" customFormat="1" ht="25.5">
      <c r="A20" s="83">
        <v>8.1</v>
      </c>
      <c r="B20" s="84" t="s">
        <v>162</v>
      </c>
      <c r="C20" s="78"/>
      <c r="D20" s="85" t="s">
        <v>166</v>
      </c>
      <c r="E20" s="86" t="s">
        <v>165</v>
      </c>
      <c r="F20" s="80"/>
      <c r="G20" s="104"/>
      <c r="H20" s="106"/>
      <c r="I20" s="82"/>
      <c r="K20" s="78"/>
      <c r="L20" s="78"/>
      <c r="M20" s="78"/>
      <c r="N20" s="79"/>
      <c r="O20" s="78"/>
      <c r="P20" s="78"/>
      <c r="Q20" s="78"/>
      <c r="R20" s="78"/>
      <c r="S20" s="78"/>
      <c r="T20" s="78"/>
      <c r="U20" s="78"/>
      <c r="V20" s="78"/>
    </row>
    <row r="21" spans="1:22" s="77" customFormat="1" ht="216.75" customHeight="1">
      <c r="A21" s="83">
        <v>8.2</v>
      </c>
      <c r="B21" s="84" t="s">
        <v>163</v>
      </c>
      <c r="C21" s="78"/>
      <c r="D21" s="85" t="s">
        <v>166</v>
      </c>
      <c r="E21" s="86" t="s">
        <v>165</v>
      </c>
      <c r="F21" s="80"/>
      <c r="G21" s="104"/>
      <c r="H21" s="104" t="s">
        <v>183</v>
      </c>
      <c r="I21" s="82" t="s">
        <v>183</v>
      </c>
      <c r="K21" s="78"/>
      <c r="L21" s="78"/>
      <c r="M21" s="78"/>
      <c r="N21" s="79"/>
      <c r="O21" s="78"/>
      <c r="P21" s="78"/>
      <c r="Q21" s="78"/>
      <c r="R21" s="78"/>
      <c r="S21" s="78"/>
      <c r="T21" s="78"/>
      <c r="U21" s="78"/>
      <c r="V21" s="78"/>
    </row>
    <row r="22" spans="1:22" s="77" customFormat="1" ht="63.75">
      <c r="A22" s="66">
        <v>9</v>
      </c>
      <c r="B22" s="64" t="s">
        <v>107</v>
      </c>
      <c r="C22" s="62"/>
      <c r="D22" s="78" t="s">
        <v>166</v>
      </c>
      <c r="E22" s="86" t="s">
        <v>116</v>
      </c>
      <c r="F22" s="80" t="s">
        <v>116</v>
      </c>
      <c r="G22" s="104" t="s">
        <v>181</v>
      </c>
      <c r="H22" s="104" t="s">
        <v>184</v>
      </c>
      <c r="I22" s="82" t="s">
        <v>188</v>
      </c>
      <c r="K22" s="78"/>
      <c r="L22" s="78"/>
      <c r="M22" s="78"/>
      <c r="N22" s="79"/>
      <c r="O22" s="78"/>
      <c r="P22" s="78"/>
      <c r="Q22" s="78"/>
      <c r="R22" s="78"/>
      <c r="S22" s="78"/>
      <c r="T22" s="78"/>
      <c r="U22" s="78"/>
      <c r="V22" s="78"/>
    </row>
    <row r="23" spans="1:22" s="77" customFormat="1" ht="25.5">
      <c r="A23" s="66">
        <v>10</v>
      </c>
      <c r="B23" s="64" t="s">
        <v>174</v>
      </c>
      <c r="C23" s="62"/>
      <c r="D23" s="85" t="s">
        <v>153</v>
      </c>
      <c r="E23" s="86" t="s">
        <v>116</v>
      </c>
      <c r="F23" s="68" t="s">
        <v>116</v>
      </c>
      <c r="G23" s="104"/>
      <c r="H23" s="104" t="s">
        <v>116</v>
      </c>
      <c r="I23" s="82" t="s">
        <v>116</v>
      </c>
      <c r="K23" s="78"/>
      <c r="L23" s="78"/>
      <c r="M23" s="78"/>
      <c r="N23" s="79"/>
      <c r="O23" s="78"/>
      <c r="P23" s="78"/>
      <c r="Q23" s="78"/>
      <c r="R23" s="78"/>
      <c r="S23" s="78"/>
      <c r="T23" s="78"/>
      <c r="U23" s="78"/>
      <c r="V23" s="78"/>
    </row>
    <row r="24" spans="1:22" s="77" customFormat="1" ht="114.75">
      <c r="A24" s="66">
        <v>11</v>
      </c>
      <c r="B24" s="67" t="s">
        <v>123</v>
      </c>
      <c r="C24" s="62"/>
      <c r="D24" s="78" t="s">
        <v>167</v>
      </c>
      <c r="E24" s="86" t="s">
        <v>116</v>
      </c>
      <c r="F24" s="68" t="s">
        <v>137</v>
      </c>
      <c r="G24" s="104" t="s">
        <v>179</v>
      </c>
      <c r="H24" s="104" t="s">
        <v>189</v>
      </c>
      <c r="I24" s="82" t="s">
        <v>190</v>
      </c>
      <c r="K24" s="78"/>
      <c r="L24" s="78"/>
      <c r="M24" s="78"/>
      <c r="N24" s="79"/>
      <c r="O24" s="78"/>
      <c r="P24" s="78"/>
      <c r="Q24" s="78"/>
      <c r="R24" s="78"/>
      <c r="S24" s="78"/>
      <c r="T24" s="78"/>
      <c r="U24" s="78"/>
      <c r="V24" s="78"/>
    </row>
    <row r="25" spans="1:22" s="77" customFormat="1" ht="76.5">
      <c r="A25" s="66">
        <v>12</v>
      </c>
      <c r="B25" s="67" t="s">
        <v>124</v>
      </c>
      <c r="C25" s="62"/>
      <c r="D25" s="85" t="s">
        <v>168</v>
      </c>
      <c r="E25" s="86" t="s">
        <v>116</v>
      </c>
      <c r="F25" s="68" t="s">
        <v>138</v>
      </c>
      <c r="G25" s="104" t="s">
        <v>180</v>
      </c>
      <c r="H25" s="104" t="s">
        <v>116</v>
      </c>
      <c r="I25" s="82" t="s">
        <v>138</v>
      </c>
      <c r="K25" s="78"/>
      <c r="L25" s="78"/>
      <c r="M25" s="78"/>
      <c r="N25" s="79"/>
      <c r="O25" s="78"/>
      <c r="P25" s="78"/>
      <c r="Q25" s="78"/>
      <c r="R25" s="78"/>
      <c r="S25" s="78"/>
      <c r="T25" s="78"/>
      <c r="U25" s="78"/>
      <c r="V25" s="78"/>
    </row>
    <row r="26" spans="1:22" s="77" customFormat="1" ht="63.75">
      <c r="A26" s="66">
        <f>1+A25</f>
        <v>13</v>
      </c>
      <c r="B26" s="67" t="s">
        <v>125</v>
      </c>
      <c r="C26" s="62"/>
      <c r="D26" s="78" t="s">
        <v>175</v>
      </c>
      <c r="E26" s="86" t="s">
        <v>116</v>
      </c>
      <c r="F26" s="68" t="s">
        <v>126</v>
      </c>
      <c r="G26" s="104" t="s">
        <v>180</v>
      </c>
      <c r="H26" s="105" t="s">
        <v>126</v>
      </c>
      <c r="I26" s="82" t="s">
        <v>126</v>
      </c>
      <c r="K26" s="78"/>
      <c r="L26" s="78"/>
      <c r="M26" s="78"/>
      <c r="N26" s="79"/>
      <c r="O26" s="78"/>
      <c r="P26" s="78"/>
      <c r="Q26" s="78"/>
      <c r="R26" s="78"/>
      <c r="S26" s="78"/>
      <c r="T26" s="78"/>
      <c r="U26" s="78"/>
      <c r="V26" s="78"/>
    </row>
    <row r="27" spans="1:22" s="77" customFormat="1" ht="38.25">
      <c r="A27" s="66" t="s">
        <v>142</v>
      </c>
      <c r="B27" s="67" t="s">
        <v>155</v>
      </c>
      <c r="C27" s="62"/>
      <c r="D27" s="85" t="s">
        <v>169</v>
      </c>
      <c r="E27" s="86" t="s">
        <v>116</v>
      </c>
      <c r="F27" s="68"/>
      <c r="G27" s="104" t="s">
        <v>154</v>
      </c>
      <c r="H27" s="104" t="s">
        <v>116</v>
      </c>
      <c r="I27" s="82" t="str">
        <f>G27</f>
        <v>Remove negative margins from multi-year average</v>
      </c>
      <c r="K27" s="78"/>
      <c r="L27" s="78"/>
      <c r="M27" s="78"/>
      <c r="N27" s="79"/>
      <c r="O27" s="78"/>
      <c r="P27" s="78"/>
      <c r="Q27" s="78"/>
      <c r="R27" s="78"/>
      <c r="S27" s="78"/>
      <c r="T27" s="78"/>
      <c r="U27" s="78"/>
      <c r="V27" s="78"/>
    </row>
    <row r="28" spans="1:22" s="77" customFormat="1" ht="12.75">
      <c r="A28" s="66" t="s">
        <v>143</v>
      </c>
      <c r="B28" s="67" t="s">
        <v>144</v>
      </c>
      <c r="C28" s="62"/>
      <c r="D28" s="78" t="s">
        <v>170</v>
      </c>
      <c r="E28" s="86" t="s">
        <v>11</v>
      </c>
      <c r="F28" s="68" t="s">
        <v>141</v>
      </c>
      <c r="G28" s="104" t="s">
        <v>180</v>
      </c>
      <c r="H28" s="104" t="s">
        <v>11</v>
      </c>
      <c r="I28" s="82" t="s">
        <v>191</v>
      </c>
      <c r="K28" s="78"/>
      <c r="L28" s="78"/>
      <c r="M28" s="78"/>
      <c r="N28" s="79"/>
      <c r="O28" s="78"/>
      <c r="P28" s="78"/>
      <c r="Q28" s="78"/>
      <c r="R28" s="78"/>
      <c r="S28" s="78"/>
      <c r="T28" s="78"/>
      <c r="U28" s="78"/>
      <c r="V28" s="78"/>
    </row>
    <row r="29" spans="1:22" s="77" customFormat="1" ht="76.5">
      <c r="A29" s="66">
        <v>14</v>
      </c>
      <c r="B29" s="67" t="s">
        <v>127</v>
      </c>
      <c r="C29" s="62"/>
      <c r="D29" s="85" t="s">
        <v>171</v>
      </c>
      <c r="E29" s="86" t="s">
        <v>11</v>
      </c>
      <c r="F29" s="68" t="s">
        <v>139</v>
      </c>
      <c r="G29" s="104" t="s">
        <v>180</v>
      </c>
      <c r="H29" s="104" t="s">
        <v>11</v>
      </c>
      <c r="I29" s="82" t="str">
        <f>F29</f>
        <v>Simultaneously compute the opportunity costs corresponding to base unit generation and duct-fire generation</v>
      </c>
      <c r="K29" s="78"/>
      <c r="L29" s="78"/>
      <c r="M29" s="78"/>
      <c r="N29" s="79"/>
      <c r="O29" s="78"/>
      <c r="P29" s="78"/>
      <c r="Q29" s="78"/>
      <c r="R29" s="78"/>
      <c r="S29" s="78"/>
      <c r="T29" s="78"/>
      <c r="U29" s="78"/>
      <c r="V29" s="78"/>
    </row>
    <row r="30" spans="1:22" s="77" customFormat="1" ht="63.75">
      <c r="A30" s="66">
        <v>15</v>
      </c>
      <c r="B30" s="67" t="s">
        <v>128</v>
      </c>
      <c r="C30" s="62"/>
      <c r="D30" s="85" t="s">
        <v>172</v>
      </c>
      <c r="E30" s="86" t="s">
        <v>11</v>
      </c>
      <c r="F30" s="68" t="s">
        <v>130</v>
      </c>
      <c r="G30" s="104" t="s">
        <v>180</v>
      </c>
      <c r="H30" s="105" t="s">
        <v>130</v>
      </c>
      <c r="I30" s="82" t="s">
        <v>130</v>
      </c>
      <c r="K30" s="78"/>
      <c r="L30" s="78"/>
      <c r="M30" s="78"/>
      <c r="N30" s="79"/>
      <c r="O30" s="78"/>
      <c r="P30" s="78"/>
      <c r="Q30" s="78"/>
      <c r="R30" s="78"/>
      <c r="S30" s="78"/>
      <c r="T30" s="78"/>
      <c r="U30" s="78"/>
      <c r="V30" s="78"/>
    </row>
    <row r="31" spans="1:22" s="77" customFormat="1" ht="38.25">
      <c r="A31" s="66">
        <v>16</v>
      </c>
      <c r="B31" s="67" t="s">
        <v>129</v>
      </c>
      <c r="C31" s="62"/>
      <c r="D31" s="78" t="s">
        <v>170</v>
      </c>
      <c r="E31" s="86" t="s">
        <v>11</v>
      </c>
      <c r="F31" s="68" t="s">
        <v>131</v>
      </c>
      <c r="G31" s="104" t="s">
        <v>180</v>
      </c>
      <c r="H31" s="106" t="s">
        <v>131</v>
      </c>
      <c r="I31" s="82" t="s">
        <v>131</v>
      </c>
      <c r="K31" s="78"/>
      <c r="L31" s="78"/>
      <c r="M31" s="78"/>
      <c r="N31" s="79"/>
      <c r="O31" s="78"/>
      <c r="P31" s="78"/>
      <c r="Q31" s="78"/>
      <c r="R31" s="78"/>
      <c r="S31" s="78"/>
      <c r="T31" s="78"/>
      <c r="U31" s="78"/>
      <c r="V31" s="78"/>
    </row>
    <row r="32" spans="1:22" s="77" customFormat="1" ht="63.75">
      <c r="A32" s="66">
        <v>17</v>
      </c>
      <c r="B32" s="67" t="s">
        <v>145</v>
      </c>
      <c r="C32" s="62"/>
      <c r="D32" s="85" t="s">
        <v>146</v>
      </c>
      <c r="E32" s="86" t="s">
        <v>11</v>
      </c>
      <c r="F32" s="68" t="s">
        <v>147</v>
      </c>
      <c r="G32" s="104" t="s">
        <v>156</v>
      </c>
      <c r="H32" s="106" t="s">
        <v>192</v>
      </c>
      <c r="I32" s="82" t="s">
        <v>193</v>
      </c>
      <c r="K32" s="78"/>
      <c r="L32" s="78"/>
      <c r="M32" s="78"/>
      <c r="N32" s="79"/>
      <c r="O32" s="78"/>
      <c r="P32" s="78"/>
      <c r="Q32" s="78"/>
      <c r="R32" s="78"/>
      <c r="S32" s="78"/>
      <c r="T32" s="78"/>
      <c r="U32" s="78"/>
      <c r="V32" s="78"/>
    </row>
    <row r="33" spans="1:22" s="77" customFormat="1" ht="38.25">
      <c r="A33" s="66">
        <v>18</v>
      </c>
      <c r="B33" s="67" t="s">
        <v>148</v>
      </c>
      <c r="C33" s="62"/>
      <c r="D33" s="78" t="s">
        <v>170</v>
      </c>
      <c r="E33" s="86" t="s">
        <v>11</v>
      </c>
      <c r="F33" s="68"/>
      <c r="G33" s="104"/>
      <c r="H33" s="106" t="s">
        <v>194</v>
      </c>
      <c r="I33" s="82" t="s">
        <v>194</v>
      </c>
      <c r="K33" s="78"/>
      <c r="L33" s="78"/>
      <c r="M33" s="78"/>
      <c r="N33" s="79"/>
      <c r="O33" s="78"/>
      <c r="P33" s="78"/>
      <c r="Q33" s="78"/>
      <c r="R33" s="78"/>
      <c r="S33" s="78"/>
      <c r="T33" s="78"/>
      <c r="U33" s="78"/>
      <c r="V33" s="78"/>
    </row>
    <row r="34" spans="1:22" s="77" customFormat="1" ht="89.25">
      <c r="A34" s="66">
        <v>19</v>
      </c>
      <c r="B34" s="67" t="s">
        <v>149</v>
      </c>
      <c r="C34" s="62"/>
      <c r="D34" s="87" t="s">
        <v>173</v>
      </c>
      <c r="E34" s="86" t="s">
        <v>11</v>
      </c>
      <c r="F34" s="68"/>
      <c r="G34" s="104" t="s">
        <v>157</v>
      </c>
      <c r="H34" s="106" t="s">
        <v>195</v>
      </c>
      <c r="I34" s="82" t="s">
        <v>195</v>
      </c>
      <c r="K34" s="78"/>
      <c r="L34" s="78"/>
      <c r="M34" s="78"/>
      <c r="N34" s="79"/>
      <c r="O34" s="78"/>
      <c r="P34" s="78"/>
      <c r="Q34" s="78"/>
      <c r="R34" s="78"/>
      <c r="S34" s="78"/>
      <c r="T34" s="78"/>
      <c r="U34" s="78"/>
      <c r="V34" s="78"/>
    </row>
    <row r="35" spans="1:22" s="77" customFormat="1" ht="12.75">
      <c r="A35" s="66"/>
      <c r="B35" s="67"/>
      <c r="C35" s="62"/>
      <c r="D35" s="62"/>
      <c r="E35" s="65"/>
      <c r="F35" s="68"/>
      <c r="G35" s="104"/>
      <c r="H35" s="105"/>
      <c r="I35" s="71"/>
      <c r="K35" s="78"/>
      <c r="L35" s="78"/>
      <c r="M35" s="78"/>
      <c r="N35" s="79"/>
      <c r="O35" s="78"/>
      <c r="P35" s="78"/>
      <c r="Q35" s="78"/>
      <c r="R35" s="78"/>
      <c r="S35" s="78"/>
      <c r="T35" s="78"/>
      <c r="U35" s="78"/>
      <c r="V35" s="78"/>
    </row>
    <row r="36" spans="1:22" s="77" customFormat="1" ht="12.75">
      <c r="A36" s="69"/>
      <c r="B36" s="72"/>
      <c r="C36" s="70"/>
      <c r="D36" s="70"/>
      <c r="E36" s="71"/>
      <c r="F36" s="81"/>
      <c r="G36" s="104"/>
      <c r="H36" s="105"/>
      <c r="I36" s="71"/>
      <c r="K36" s="78"/>
      <c r="L36" s="78"/>
      <c r="M36" s="78"/>
      <c r="N36" s="79" t="s">
        <v>17</v>
      </c>
      <c r="O36" s="78"/>
      <c r="P36" s="78"/>
      <c r="Q36" s="78"/>
      <c r="R36" s="78"/>
      <c r="S36" s="78"/>
      <c r="T36" s="78"/>
      <c r="U36" s="78"/>
      <c r="V36" s="78"/>
    </row>
    <row r="37" spans="1:22" ht="12.75">
      <c r="A37" s="69"/>
      <c r="B37" s="72"/>
      <c r="C37" s="70"/>
      <c r="D37" s="107"/>
      <c r="E37" s="71"/>
      <c r="F37" s="68"/>
      <c r="I37" s="88"/>
      <c r="K37" s="26"/>
      <c r="L37" s="26"/>
      <c r="M37" s="26"/>
      <c r="N37" s="28" t="s">
        <v>32</v>
      </c>
      <c r="O37" s="26"/>
      <c r="P37" s="26"/>
      <c r="Q37" s="26"/>
      <c r="R37" s="26"/>
      <c r="S37" s="26"/>
      <c r="T37" s="26"/>
      <c r="U37" s="26"/>
      <c r="V37" s="26"/>
    </row>
    <row r="38" spans="1:22" ht="12.75">
      <c r="A38" s="60" t="s">
        <v>25</v>
      </c>
      <c r="K38" s="26"/>
      <c r="L38" s="26"/>
      <c r="M38" s="26"/>
      <c r="N38" s="28" t="s">
        <v>16</v>
      </c>
      <c r="O38" s="26"/>
      <c r="P38" s="26"/>
      <c r="Q38" s="26"/>
      <c r="R38" s="26"/>
      <c r="S38" s="26"/>
      <c r="T38" s="26"/>
      <c r="U38" s="26"/>
      <c r="V38" s="26"/>
    </row>
    <row r="39" spans="1:22" ht="12.75">
      <c r="A39" s="1" t="s">
        <v>26</v>
      </c>
      <c r="K39" s="26"/>
      <c r="L39" s="26"/>
      <c r="M39" s="26"/>
      <c r="N39" s="26"/>
      <c r="O39" s="26"/>
      <c r="P39" s="26"/>
      <c r="Q39" s="26"/>
      <c r="R39" s="26"/>
      <c r="S39" s="26"/>
      <c r="T39" s="26"/>
      <c r="U39" s="26"/>
      <c r="V39" s="26"/>
    </row>
    <row r="40" spans="1:22" ht="12.75">
      <c r="A40" s="1" t="s">
        <v>27</v>
      </c>
      <c r="K40" s="26"/>
      <c r="L40" s="26"/>
      <c r="M40" s="26"/>
      <c r="N40" s="26"/>
      <c r="O40" s="26"/>
      <c r="P40" s="26"/>
      <c r="Q40" s="26"/>
      <c r="R40" s="26"/>
      <c r="S40" s="26"/>
      <c r="T40" s="26"/>
      <c r="U40" s="26"/>
      <c r="V40" s="26"/>
    </row>
    <row r="41" spans="2:22" ht="12.75">
      <c r="B41" s="1"/>
      <c r="C41" s="1"/>
      <c r="D41" s="1"/>
      <c r="E41" s="75"/>
      <c r="F41" s="75"/>
      <c r="G41" s="75"/>
      <c r="H41" s="75"/>
      <c r="K41" s="26"/>
      <c r="L41" s="26"/>
      <c r="M41" s="26"/>
      <c r="N41" s="26"/>
      <c r="O41" s="26"/>
      <c r="P41" s="26"/>
      <c r="Q41" s="26"/>
      <c r="R41" s="26"/>
      <c r="S41" s="26"/>
      <c r="T41" s="26"/>
      <c r="U41" s="26"/>
      <c r="V41" s="26"/>
    </row>
    <row r="42" spans="2:22" ht="12.75">
      <c r="B42" s="1"/>
      <c r="C42" s="1"/>
      <c r="D42" s="1"/>
      <c r="E42" s="75"/>
      <c r="F42" s="75"/>
      <c r="G42" s="75"/>
      <c r="H42" s="75"/>
      <c r="K42" s="26"/>
      <c r="L42" s="26"/>
      <c r="M42" s="26"/>
      <c r="N42" s="26"/>
      <c r="O42" s="26"/>
      <c r="P42" s="26"/>
      <c r="Q42" s="26"/>
      <c r="R42" s="26"/>
      <c r="S42" s="26"/>
      <c r="T42" s="26"/>
      <c r="U42" s="26"/>
      <c r="V42" s="26"/>
    </row>
    <row r="43" spans="2:22" ht="12.75">
      <c r="B43" s="1"/>
      <c r="C43" s="1"/>
      <c r="D43" s="1"/>
      <c r="E43" s="75"/>
      <c r="F43" s="75"/>
      <c r="G43" s="75"/>
      <c r="H43" s="75"/>
      <c r="K43" s="26"/>
      <c r="L43" s="26"/>
      <c r="M43" s="26"/>
      <c r="N43" s="26"/>
      <c r="O43" s="26"/>
      <c r="P43" s="26"/>
      <c r="Q43" s="26"/>
      <c r="R43" s="26"/>
      <c r="S43" s="26"/>
      <c r="T43" s="26"/>
      <c r="U43" s="26"/>
      <c r="V43" s="26"/>
    </row>
    <row r="44" spans="11:22" ht="12.75">
      <c r="K44" s="26"/>
      <c r="L44" s="26"/>
      <c r="M44" s="26"/>
      <c r="N44" s="26"/>
      <c r="O44" s="26"/>
      <c r="P44" s="26"/>
      <c r="Q44" s="26"/>
      <c r="R44" s="26"/>
      <c r="S44" s="26"/>
      <c r="T44" s="26"/>
      <c r="U44" s="26"/>
      <c r="V44" s="26"/>
    </row>
    <row r="45" spans="11:22" ht="12.75">
      <c r="K45" s="26"/>
      <c r="L45" s="26"/>
      <c r="M45" s="26"/>
      <c r="N45" s="26"/>
      <c r="O45" s="26"/>
      <c r="P45" s="26"/>
      <c r="Q45" s="26"/>
      <c r="R45" s="26"/>
      <c r="S45" s="26"/>
      <c r="T45" s="26"/>
      <c r="U45" s="26"/>
      <c r="V45" s="26"/>
    </row>
    <row r="46" spans="11:22" ht="12.75">
      <c r="K46" s="26"/>
      <c r="L46" s="26"/>
      <c r="M46" s="26"/>
      <c r="N46" s="26"/>
      <c r="O46" s="26"/>
      <c r="P46" s="26"/>
      <c r="Q46" s="26"/>
      <c r="R46" s="26"/>
      <c r="S46" s="26"/>
      <c r="T46" s="26"/>
      <c r="U46" s="26"/>
      <c r="V46" s="26"/>
    </row>
    <row r="47" spans="11:22" ht="12.75">
      <c r="K47" s="26"/>
      <c r="L47" s="26"/>
      <c r="M47" s="26"/>
      <c r="N47" s="26"/>
      <c r="O47" s="26"/>
      <c r="P47" s="26"/>
      <c r="Q47" s="26"/>
      <c r="R47" s="26"/>
      <c r="S47" s="26"/>
      <c r="T47" s="26"/>
      <c r="U47" s="26"/>
      <c r="V47" s="26"/>
    </row>
  </sheetData>
  <sheetProtection/>
  <mergeCells count="4">
    <mergeCell ref="D6:I6"/>
    <mergeCell ref="A3:I3"/>
    <mergeCell ref="A1:I1"/>
    <mergeCell ref="A2:I2"/>
  </mergeCells>
  <dataValidations count="2">
    <dataValidation type="list" allowBlank="1" showInputMessage="1" showErrorMessage="1" sqref="C24:C35 C38:C48">
      <formula1>$N$17:$N$38</formula1>
    </dataValidation>
    <dataValidation type="list" allowBlank="1" showInputMessage="1" showErrorMessage="1" sqref="C8:C23">
      <formula1>$M$13:$M$18</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9" customFormat="1" ht="20.25">
      <c r="A1" s="89" t="str">
        <f>Setup!A2</f>
        <v>MIC Special Session</v>
      </c>
      <c r="B1" s="89"/>
      <c r="C1" s="89"/>
      <c r="D1" s="89"/>
      <c r="E1" s="89"/>
      <c r="F1" s="89"/>
      <c r="G1" s="89"/>
      <c r="H1" s="30"/>
      <c r="I1" s="30"/>
    </row>
    <row r="2" spans="1:9" s="29" customFormat="1" ht="18">
      <c r="A2" s="90" t="str">
        <f>Setup!A5</f>
        <v>Opportunity Cost Calculator</v>
      </c>
      <c r="B2" s="90"/>
      <c r="C2" s="90"/>
      <c r="D2" s="90"/>
      <c r="E2" s="90"/>
      <c r="F2" s="90"/>
      <c r="G2" s="90"/>
      <c r="H2" s="30"/>
      <c r="I2" s="30"/>
    </row>
    <row r="3" spans="1:9" ht="18">
      <c r="A3" s="91" t="s">
        <v>44</v>
      </c>
      <c r="B3" s="91"/>
      <c r="C3" s="91"/>
      <c r="D3" s="91"/>
      <c r="E3" s="91"/>
      <c r="F3" s="91"/>
      <c r="G3" s="91"/>
      <c r="H3" s="91"/>
      <c r="I3" s="91"/>
    </row>
    <row r="4" spans="1:2" ht="38.25" customHeight="1">
      <c r="A4" s="2"/>
      <c r="B4" s="16" t="s">
        <v>59</v>
      </c>
    </row>
    <row r="5" spans="1:6" ht="41.25" customHeight="1">
      <c r="A5" s="16"/>
      <c r="B5" s="101" t="s">
        <v>29</v>
      </c>
      <c r="C5" s="102"/>
      <c r="D5" s="102"/>
      <c r="E5" s="102"/>
      <c r="F5" s="103"/>
    </row>
    <row r="6" spans="1:6" ht="43.5" customHeight="1">
      <c r="A6" s="16"/>
      <c r="B6" s="23" t="s">
        <v>0</v>
      </c>
      <c r="C6" s="46" t="s">
        <v>1</v>
      </c>
      <c r="D6" s="23" t="s">
        <v>2</v>
      </c>
      <c r="E6" s="46" t="s">
        <v>3</v>
      </c>
      <c r="F6" s="23" t="s">
        <v>4</v>
      </c>
    </row>
    <row r="7" spans="1:6" ht="12.75">
      <c r="A7" s="24">
        <v>1</v>
      </c>
      <c r="B7" s="45" t="s">
        <v>10</v>
      </c>
      <c r="C7" s="44" t="s">
        <v>10</v>
      </c>
      <c r="D7" s="45" t="s">
        <v>10</v>
      </c>
      <c r="E7" s="44" t="s">
        <v>10</v>
      </c>
      <c r="F7" s="45" t="s">
        <v>10</v>
      </c>
    </row>
    <row r="8" spans="1:6" ht="12.75">
      <c r="A8" s="24">
        <v>2</v>
      </c>
      <c r="B8" s="45" t="s">
        <v>10</v>
      </c>
      <c r="C8" s="44" t="s">
        <v>10</v>
      </c>
      <c r="D8" s="45" t="s">
        <v>10</v>
      </c>
      <c r="E8" s="44" t="s">
        <v>10</v>
      </c>
      <c r="F8" s="45" t="s">
        <v>10</v>
      </c>
    </row>
    <row r="9" spans="1:6" ht="12.75">
      <c r="A9" s="24">
        <v>3</v>
      </c>
      <c r="B9" s="45" t="s">
        <v>10</v>
      </c>
      <c r="C9" s="44" t="s">
        <v>10</v>
      </c>
      <c r="D9" s="45" t="s">
        <v>10</v>
      </c>
      <c r="E9" s="44" t="s">
        <v>10</v>
      </c>
      <c r="F9" s="45" t="s">
        <v>10</v>
      </c>
    </row>
    <row r="10" spans="1:6" ht="12.75">
      <c r="A10" s="24">
        <v>4</v>
      </c>
      <c r="B10" s="45" t="s">
        <v>10</v>
      </c>
      <c r="C10" s="44" t="s">
        <v>10</v>
      </c>
      <c r="D10" s="45" t="s">
        <v>10</v>
      </c>
      <c r="E10" s="44" t="s">
        <v>10</v>
      </c>
      <c r="F10" s="45" t="s">
        <v>10</v>
      </c>
    </row>
    <row r="11" spans="1:6" ht="12.75">
      <c r="A11" s="24">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MIC Special Session</v>
      </c>
    </row>
    <row r="2" s="29" customFormat="1" ht="18">
      <c r="A2" s="32" t="str">
        <f>Setup!A5</f>
        <v>Opportunity Cost Calculator</v>
      </c>
    </row>
    <row r="3" ht="18">
      <c r="A3" s="38" t="s">
        <v>45</v>
      </c>
    </row>
    <row r="5" s="1" customFormat="1" ht="12.75">
      <c r="A5" s="1" t="s">
        <v>60</v>
      </c>
    </row>
    <row r="7" ht="12.75">
      <c r="A7" s="33" t="s">
        <v>37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J32" sqref="J3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89" t="str">
        <f>Setup!A2</f>
        <v>MIC Special Session</v>
      </c>
      <c r="B1" s="89"/>
      <c r="C1" s="92"/>
      <c r="D1" s="92"/>
      <c r="E1" s="92"/>
      <c r="F1" s="92"/>
      <c r="G1" s="92"/>
      <c r="H1" s="92"/>
      <c r="I1" s="92"/>
      <c r="J1" s="92"/>
    </row>
    <row r="2" spans="1:10" s="36" customFormat="1" ht="18">
      <c r="A2" s="90" t="str">
        <f>Setup!A5</f>
        <v>Opportunity Cost Calculator</v>
      </c>
      <c r="B2" s="90"/>
      <c r="C2" s="92"/>
      <c r="D2" s="92"/>
      <c r="E2" s="92"/>
      <c r="F2" s="92"/>
      <c r="G2" s="92"/>
      <c r="H2" s="92"/>
      <c r="I2" s="92"/>
      <c r="J2" s="92"/>
    </row>
    <row r="3" spans="1:10" s="36" customFormat="1" ht="18">
      <c r="A3" s="91" t="s">
        <v>38</v>
      </c>
      <c r="B3" s="91"/>
      <c r="C3" s="91"/>
      <c r="D3" s="91"/>
      <c r="E3" s="91"/>
      <c r="F3" s="91"/>
      <c r="G3" s="91"/>
      <c r="H3" s="91"/>
      <c r="I3" s="91"/>
      <c r="J3" s="91"/>
    </row>
    <row r="4" spans="1:23" s="36" customFormat="1" ht="18">
      <c r="A4" s="5" t="s">
        <v>42</v>
      </c>
      <c r="B4" s="5"/>
      <c r="C4" s="25"/>
      <c r="D4" s="25"/>
      <c r="E4" s="25"/>
      <c r="F4" s="25"/>
      <c r="G4" s="25"/>
      <c r="H4" s="35"/>
      <c r="I4" s="35"/>
      <c r="J4" s="35"/>
      <c r="L4" s="26"/>
      <c r="M4" s="26"/>
      <c r="N4" s="26"/>
      <c r="O4" s="26"/>
      <c r="P4" s="26"/>
      <c r="Q4" s="26"/>
      <c r="R4" s="26"/>
      <c r="S4" s="26"/>
      <c r="T4" s="26"/>
      <c r="U4" s="26"/>
      <c r="V4" s="26"/>
      <c r="W4" s="26"/>
    </row>
    <row r="5" spans="1:23" s="36" customFormat="1" ht="18">
      <c r="A5" s="5" t="s">
        <v>61</v>
      </c>
      <c r="B5" s="5"/>
      <c r="C5" s="25"/>
      <c r="D5" s="25"/>
      <c r="E5" s="25"/>
      <c r="F5" s="25"/>
      <c r="G5" s="25"/>
      <c r="H5" s="35"/>
      <c r="I5" s="35"/>
      <c r="J5" s="35"/>
      <c r="L5" s="26"/>
      <c r="M5" s="26"/>
      <c r="N5" s="26"/>
      <c r="O5" s="26"/>
      <c r="P5" s="26"/>
      <c r="Q5" s="26"/>
      <c r="R5" s="26"/>
      <c r="S5" s="26"/>
      <c r="T5" s="26"/>
      <c r="U5" s="26"/>
      <c r="V5" s="26"/>
      <c r="W5" s="26"/>
    </row>
    <row r="6" spans="1:23" s="36" customFormat="1" ht="25.5">
      <c r="A6" s="42" t="s">
        <v>39</v>
      </c>
      <c r="B6" s="43" t="s">
        <v>41</v>
      </c>
      <c r="C6" s="42" t="s">
        <v>40</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2019-04-16T21:00:32Z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{3C9AD6E8-91DF-41B8-8858-8642525440A7}</vt:lpwstr>
  </property>
</Properties>
</file>