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6645" windowWidth="21840" windowHeight="5070" activeTab="0"/>
  </bookViews>
  <sheets>
    <sheet name="Summary" sheetId="1" r:id="rId1"/>
    <sheet name="MOPR Screen" sheetId="2" r:id="rId2"/>
  </sheets>
  <definedNames>
    <definedName name="_xlnm.Print_Area" localSheetId="1">'MOPR Screen'!$A$1:$F$49</definedName>
  </definedNames>
  <calcPr fullCalcOnLoad="1"/>
</workbook>
</file>

<file path=xl/sharedStrings.xml><?xml version="1.0" encoding="utf-8"?>
<sst xmlns="http://schemas.openxmlformats.org/spreadsheetml/2006/main" count="112" uniqueCount="50">
  <si>
    <t>APS</t>
  </si>
  <si>
    <t>BGE</t>
  </si>
  <si>
    <t xml:space="preserve"> </t>
  </si>
  <si>
    <t>UCAP Price = ICAP Price/(1 - Pool-Wide Average EFORd)</t>
  </si>
  <si>
    <t>CONE Area 1</t>
  </si>
  <si>
    <t>CONE Area 2</t>
  </si>
  <si>
    <t>CONE Area 3</t>
  </si>
  <si>
    <t>CONE Area 4</t>
  </si>
  <si>
    <t>CONE Area 5</t>
  </si>
  <si>
    <t>Ancillary Services Offset, $/MW-Year per Tariff</t>
  </si>
  <si>
    <t>Net CONE, $/MW-Day, ICAP Price</t>
  </si>
  <si>
    <t>Net CONE, $/MW-Day, UCAP Price</t>
  </si>
  <si>
    <t>CONE Area 1: AE, DPL, JCPL, PECO, PS, RECO</t>
  </si>
  <si>
    <t>CONE Area 2: BGE, PEPCO</t>
  </si>
  <si>
    <t>CONE Area 4: MetEd, Penelec, PPL</t>
  </si>
  <si>
    <t>CONE Area 5: Dominion</t>
  </si>
  <si>
    <t>ICAP to UCAP Conversion Factor:</t>
  </si>
  <si>
    <t>CONE Area 3: AEP, APS, ATSI, ComEd, Dayton, DEOK, Duquesne</t>
  </si>
  <si>
    <t>Combustion Turbine</t>
  </si>
  <si>
    <t>Zone in the CONE Area with highest energy revenue</t>
  </si>
  <si>
    <t>MetEd</t>
  </si>
  <si>
    <t>Dominion</t>
  </si>
  <si>
    <t>Combined Cycle</t>
  </si>
  <si>
    <t>Integrated Gasification Combined Cycle</t>
  </si>
  <si>
    <t xml:space="preserve">   *</t>
  </si>
  <si>
    <t>(IGCC)</t>
  </si>
  <si>
    <t>Resource Type</t>
  </si>
  <si>
    <t>Cone Area *</t>
  </si>
  <si>
    <t>CONE Area 1 includes the following Transmission Zones:</t>
  </si>
  <si>
    <t>CONE Area 2 includes the following Transmission Zones:</t>
  </si>
  <si>
    <t>CONE Area 3 includes the following Transmission Zones:</t>
  </si>
  <si>
    <t>CONE Area 4 includes the following Transmission Zones:</t>
  </si>
  <si>
    <t>CONE Area 5 includes the following Transmission Zones:</t>
  </si>
  <si>
    <t>AE, DPL, JCPL, PECO, PSEG, RECO</t>
  </si>
  <si>
    <t>BGE, PEPCO</t>
  </si>
  <si>
    <t>AEP, APS, ATSI, ComEd, Dayton, DEOK, Duquense</t>
  </si>
  <si>
    <t>MetEd, Penelec, PPL</t>
  </si>
  <si>
    <t>MOPR Floor Offer Prices for 2015/2016 Incremental Auctions ($/MW-Day in UCAP MW)</t>
  </si>
  <si>
    <t>MOPR Floor Price</t>
  </si>
  <si>
    <t>MOPR Screen Price for 2015/2016 RPM Incremental Auction</t>
  </si>
  <si>
    <t xml:space="preserve">Pool-Wide Average EFORd for 2015/2016 = </t>
  </si>
  <si>
    <t>AE</t>
  </si>
  <si>
    <t>Historic (2009-2011) Net Energy Revenue Offset for the Zone with highest energy revenues in the CONE Area, $/MW-Year</t>
  </si>
  <si>
    <t>MOPR Screen Price for Combustion Turbine, $/MW-Day, UCAP Price</t>
  </si>
  <si>
    <t>MOPR Screen Price for Combined Cycle, $/MW-Day, UCAP Price</t>
  </si>
  <si>
    <t>MOPR Screen Price for Integrated Gasification Combined Cycle, $/MW-Day, UCAP Price</t>
  </si>
  <si>
    <t>PSEG</t>
  </si>
  <si>
    <t>DOCS #765668 v1</t>
  </si>
  <si>
    <t>Updated 9-12-13</t>
  </si>
  <si>
    <t xml:space="preserve">Gross CONE Values (2015/2016), $/MW-Year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</si>
</sst>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  <numFmt numFmtId="172" formatCode="0.0"/>
    <numFmt numFmtId="173" formatCode="&quot;$&quot;#,##0.00"/>
    <numFmt numFmtId="174" formatCode="#,##0.0"/>
    <numFmt numFmtId="175" formatCode="0.00000"/>
    <numFmt numFmtId="176" formatCode="&quot;$&quot;#,##0"/>
    <numFmt numFmtId="177" formatCode="#,##0.0000"/>
    <numFmt numFmtId="178" formatCode="[$-409]dddd\,\ mmmm\ dd\,\ yyyy"/>
    <numFmt numFmtId="179" formatCode="[$-409]h:mm:ss\ AM/PM"/>
    <numFmt numFmtId="180" formatCode="&quot;$&quot;#,##0.0"/>
    <numFmt numFmtId="181" formatCode="_(* #,##0.0_);_(* \(#,##0.0\);_(* &quot;-&quot;?_);_(@_)"/>
    <numFmt numFmtId="182" formatCode="_(* #,##0.0_);_(* \(#,##0.0\);_(* &quot;-&quot;??_);_(@_)"/>
    <numFmt numFmtId="183" formatCode="_(* #,##0.00000_);_(* \(#,##0.00000\);_(* &quot;-&quot;??_);_(@_)"/>
    <numFmt numFmtId="184" formatCode="_(* #,##0.0000_);_(* \(#,##0.0000\);_(* &quot;-&quot;????_);_(@_)"/>
    <numFmt numFmtId="185" formatCode="#,##0.000"/>
    <numFmt numFmtId="186" formatCode="0.0000000"/>
    <numFmt numFmtId="187" formatCode="0.000000"/>
    <numFmt numFmtId="188" formatCode="&quot;$&quot;#,##0.0_);[Red]\(&quot;$&quot;#,##0.0\)"/>
    <numFmt numFmtId="189" formatCode="&quot;$&quot;#,##0.000_);[Red]\(&quot;$&quot;#,##0.000\)"/>
    <numFmt numFmtId="190" formatCode="_(* #,##0.00000_);_(* \(#,##0.00000\);_(* &quot;-&quot;?????_);_(@_)"/>
    <numFmt numFmtId="191" formatCode="_(* #,##0_);_(* \(#,##0\);_(* &quot;-&quot;??_);_(@_)"/>
    <numFmt numFmtId="192" formatCode="0.000%"/>
    <numFmt numFmtId="193" formatCode="_(* #,##0.000_);_(* \(#,##0.000\);_(* &quot;-&quot;??_);_(@_)"/>
    <numFmt numFmtId="194" formatCode="_(* #,##0.0000_);_(* \(#,##0.0000\);_(* &quot;-&quot;??_);_(@_)"/>
    <numFmt numFmtId="195" formatCode="_(* #,##0.000000_);_(* \(#,##0.000000\);_(* &quot;-&quot;??_);_(@_)"/>
    <numFmt numFmtId="196" formatCode="&quot;$&quot;#,##0.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76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4" fillId="12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6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12" borderId="10" xfId="0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7" fillId="0" borderId="0" xfId="0" applyFont="1" applyAlignment="1">
      <alignment horizontal="center" wrapText="1"/>
    </xf>
    <xf numFmtId="0" fontId="4" fillId="13" borderId="10" xfId="0" applyFont="1" applyFill="1" applyBorder="1" applyAlignment="1">
      <alignment vertical="center" wrapText="1"/>
    </xf>
    <xf numFmtId="173" fontId="4" fillId="13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73" fontId="4" fillId="0" borderId="0" xfId="0" applyNumberFormat="1" applyFont="1" applyBorder="1" applyAlignment="1">
      <alignment horizontal="center" vertical="center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10" fontId="4" fillId="0" borderId="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/>
    </xf>
    <xf numFmtId="0" fontId="3" fillId="13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8" fillId="0" borderId="0" xfId="0" applyFont="1" applyBorder="1" applyAlignment="1">
      <alignment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49" fontId="8" fillId="0" borderId="0" xfId="0" applyNumberFormat="1" applyFont="1" applyAlignment="1">
      <alignment vertical="top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173" fontId="7" fillId="0" borderId="25" xfId="0" applyNumberFormat="1" applyFont="1" applyBorder="1" applyAlignment="1">
      <alignment horizontal="center"/>
    </xf>
    <xf numFmtId="173" fontId="7" fillId="0" borderId="26" xfId="0" applyNumberFormat="1" applyFont="1" applyBorder="1" applyAlignment="1">
      <alignment horizontal="center"/>
    </xf>
    <xf numFmtId="173" fontId="7" fillId="0" borderId="27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" fillId="10" borderId="10" xfId="0" applyFont="1" applyFill="1" applyBorder="1" applyAlignment="1">
      <alignment vertical="center" wrapText="1"/>
    </xf>
    <xf numFmtId="173" fontId="7" fillId="0" borderId="28" xfId="0" applyNumberFormat="1" applyFont="1" applyBorder="1" applyAlignment="1">
      <alignment horizontal="center" vertical="center" wrapText="1"/>
    </xf>
    <xf numFmtId="173" fontId="7" fillId="0" borderId="29" xfId="0" applyNumberFormat="1" applyFont="1" applyBorder="1" applyAlignment="1">
      <alignment horizontal="center" vertical="center" wrapText="1"/>
    </xf>
    <xf numFmtId="173" fontId="7" fillId="0" borderId="3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6" fillId="0" borderId="3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26.57421875" style="0" customWidth="1"/>
    <col min="3" max="3" width="24.57421875" style="0" customWidth="1"/>
    <col min="4" max="4" width="46.421875" style="0" bestFit="1" customWidth="1"/>
    <col min="5" max="5" width="43.7109375" style="0" customWidth="1"/>
    <col min="6" max="6" width="7.421875" style="0" customWidth="1"/>
    <col min="7" max="7" width="6.28125" style="0" customWidth="1"/>
    <col min="8" max="8" width="5.421875" style="0" customWidth="1"/>
  </cols>
  <sheetData>
    <row r="1" ht="13.5" customHeight="1"/>
    <row r="2" spans="2:6" ht="20.25" customHeight="1">
      <c r="B2" s="59" t="s">
        <v>37</v>
      </c>
      <c r="C2" s="59"/>
      <c r="D2" s="59"/>
      <c r="E2" s="53"/>
      <c r="F2" s="33"/>
    </row>
    <row r="3" spans="4:7" ht="20.25" customHeight="1" thickBot="1">
      <c r="D3" s="48"/>
      <c r="E3" s="48"/>
      <c r="F3" s="33"/>
      <c r="G3" s="33"/>
    </row>
    <row r="4" spans="2:4" ht="15.75" thickBot="1">
      <c r="B4" s="36" t="s">
        <v>26</v>
      </c>
      <c r="C4" s="41" t="s">
        <v>27</v>
      </c>
      <c r="D4" s="52" t="s">
        <v>38</v>
      </c>
    </row>
    <row r="5" spans="2:4" ht="15">
      <c r="B5" s="37" t="s">
        <v>18</v>
      </c>
      <c r="C5" s="42" t="s">
        <v>4</v>
      </c>
      <c r="D5" s="56">
        <v>308.11</v>
      </c>
    </row>
    <row r="6" spans="2:4" ht="15">
      <c r="B6" s="38"/>
      <c r="C6" s="43" t="s">
        <v>5</v>
      </c>
      <c r="D6" s="57">
        <v>265.57</v>
      </c>
    </row>
    <row r="7" spans="2:4" ht="15">
      <c r="B7" s="38"/>
      <c r="C7" s="43" t="s">
        <v>6</v>
      </c>
      <c r="D7" s="57">
        <v>292.19</v>
      </c>
    </row>
    <row r="8" spans="2:4" ht="15">
      <c r="B8" s="38"/>
      <c r="C8" s="43" t="s">
        <v>7</v>
      </c>
      <c r="D8" s="57">
        <v>303.62</v>
      </c>
    </row>
    <row r="9" spans="2:4" ht="15.75" thickBot="1">
      <c r="B9" s="38"/>
      <c r="C9" s="45" t="s">
        <v>8</v>
      </c>
      <c r="D9" s="58">
        <v>238.46</v>
      </c>
    </row>
    <row r="10" spans="2:4" ht="15">
      <c r="B10" s="46" t="s">
        <v>22</v>
      </c>
      <c r="C10" s="47" t="s">
        <v>4</v>
      </c>
      <c r="D10" s="50">
        <v>250.23</v>
      </c>
    </row>
    <row r="11" spans="2:4" ht="15">
      <c r="B11" s="39"/>
      <c r="C11" s="43" t="s">
        <v>5</v>
      </c>
      <c r="D11" s="49">
        <v>170.11</v>
      </c>
    </row>
    <row r="12" spans="2:4" ht="15">
      <c r="B12" s="39"/>
      <c r="C12" s="43" t="s">
        <v>6</v>
      </c>
      <c r="D12" s="49">
        <v>261.21</v>
      </c>
    </row>
    <row r="13" spans="2:4" ht="15">
      <c r="B13" s="39"/>
      <c r="C13" s="43" t="s">
        <v>7</v>
      </c>
      <c r="D13" s="49">
        <v>259.46</v>
      </c>
    </row>
    <row r="14" spans="2:4" ht="15.75" thickBot="1">
      <c r="B14" s="40"/>
      <c r="C14" s="44" t="s">
        <v>8</v>
      </c>
      <c r="D14" s="51">
        <v>177.71</v>
      </c>
    </row>
    <row r="15" spans="2:4" ht="15">
      <c r="B15" s="60" t="s">
        <v>23</v>
      </c>
      <c r="C15" s="47" t="s">
        <v>4</v>
      </c>
      <c r="D15" s="50">
        <v>1261.1</v>
      </c>
    </row>
    <row r="16" spans="2:4" ht="15">
      <c r="B16" s="61"/>
      <c r="C16" s="43" t="s">
        <v>5</v>
      </c>
      <c r="D16" s="49">
        <v>1170.06</v>
      </c>
    </row>
    <row r="17" spans="2:4" ht="15">
      <c r="B17" s="37" t="s">
        <v>25</v>
      </c>
      <c r="C17" s="43" t="s">
        <v>6</v>
      </c>
      <c r="D17" s="49">
        <v>1262.6</v>
      </c>
    </row>
    <row r="18" spans="2:4" ht="15">
      <c r="B18" s="39"/>
      <c r="C18" s="43" t="s">
        <v>7</v>
      </c>
      <c r="D18" s="49">
        <v>1167.26</v>
      </c>
    </row>
    <row r="19" spans="2:4" ht="15.75" thickBot="1">
      <c r="B19" s="40"/>
      <c r="C19" s="44" t="s">
        <v>8</v>
      </c>
      <c r="D19" s="51">
        <v>1206.93</v>
      </c>
    </row>
    <row r="22" spans="1:4" ht="15">
      <c r="A22" s="35" t="s">
        <v>24</v>
      </c>
      <c r="B22" s="34" t="s">
        <v>28</v>
      </c>
      <c r="D22" s="34" t="s">
        <v>33</v>
      </c>
    </row>
    <row r="23" spans="2:4" ht="12.75">
      <c r="B23" s="34" t="s">
        <v>29</v>
      </c>
      <c r="D23" s="34" t="s">
        <v>34</v>
      </c>
    </row>
    <row r="24" spans="2:4" ht="12.75">
      <c r="B24" s="34" t="s">
        <v>30</v>
      </c>
      <c r="D24" s="34" t="s">
        <v>35</v>
      </c>
    </row>
    <row r="25" spans="2:4" ht="12.75">
      <c r="B25" s="34" t="s">
        <v>31</v>
      </c>
      <c r="D25" s="34" t="s">
        <v>36</v>
      </c>
    </row>
    <row r="26" spans="2:4" ht="12.75">
      <c r="B26" s="34" t="s">
        <v>32</v>
      </c>
      <c r="D26" s="34" t="s">
        <v>21</v>
      </c>
    </row>
    <row r="27" spans="2:4" ht="12.75">
      <c r="B27" s="34"/>
      <c r="D27" s="34"/>
    </row>
    <row r="28" spans="2:4" ht="12.75">
      <c r="B28" s="34"/>
      <c r="D28" s="34"/>
    </row>
    <row r="31" ht="12.75">
      <c r="A31" s="34" t="s">
        <v>47</v>
      </c>
    </row>
  </sheetData>
  <sheetProtection/>
  <mergeCells count="2">
    <mergeCell ref="B2:D2"/>
    <mergeCell ref="B15:B16"/>
  </mergeCells>
  <printOptions/>
  <pageMargins left="0.34" right="0.2" top="0.75" bottom="0.34" header="0.3" footer="0.3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5.7109375" style="0" customWidth="1"/>
    <col min="2" max="6" width="18.7109375" style="0" customWidth="1"/>
  </cols>
  <sheetData>
    <row r="1" spans="1:7" ht="24.75" customHeight="1" thickBot="1">
      <c r="A1" s="64" t="s">
        <v>39</v>
      </c>
      <c r="B1" s="65"/>
      <c r="C1" s="66"/>
      <c r="D1" s="32" t="s">
        <v>2</v>
      </c>
      <c r="E1" s="32"/>
      <c r="F1" s="32"/>
      <c r="G1" s="32"/>
    </row>
    <row r="2" spans="1:7" ht="24.75" customHeight="1">
      <c r="A2" s="54" t="s">
        <v>48</v>
      </c>
      <c r="B2" s="3"/>
      <c r="C2" s="3"/>
      <c r="D2" s="32" t="s">
        <v>2</v>
      </c>
      <c r="E2" s="32"/>
      <c r="F2" s="32"/>
      <c r="G2" s="32"/>
    </row>
    <row r="3" spans="1:6" ht="24.75" customHeight="1">
      <c r="A3" s="67" t="s">
        <v>16</v>
      </c>
      <c r="B3" s="67"/>
      <c r="C3" s="6" t="s">
        <v>2</v>
      </c>
      <c r="D3" s="3" t="s">
        <v>2</v>
      </c>
      <c r="E3" s="4"/>
      <c r="F3" s="4"/>
    </row>
    <row r="4" spans="1:6" ht="24.75" customHeight="1">
      <c r="A4" s="68" t="s">
        <v>3</v>
      </c>
      <c r="B4" s="69"/>
      <c r="C4" s="7" t="s">
        <v>2</v>
      </c>
      <c r="D4" s="3"/>
      <c r="E4" s="4"/>
      <c r="F4" s="4"/>
    </row>
    <row r="5" spans="1:6" ht="24.75" customHeight="1">
      <c r="A5" s="28" t="s">
        <v>40</v>
      </c>
      <c r="B5" s="25">
        <v>0.059</v>
      </c>
      <c r="C5" s="5" t="s">
        <v>2</v>
      </c>
      <c r="D5" s="3" t="s">
        <v>2</v>
      </c>
      <c r="E5" s="4"/>
      <c r="F5" s="4"/>
    </row>
    <row r="6" spans="1:6" ht="24.75" customHeight="1">
      <c r="A6" s="26"/>
      <c r="B6" s="27"/>
      <c r="C6" s="5"/>
      <c r="D6" s="3"/>
      <c r="E6" s="4"/>
      <c r="F6" s="4"/>
    </row>
    <row r="7" spans="1:6" ht="24.75" customHeight="1">
      <c r="A7" s="70" t="s">
        <v>12</v>
      </c>
      <c r="B7" s="71"/>
      <c r="C7" s="5"/>
      <c r="D7" s="3"/>
      <c r="E7" s="4"/>
      <c r="F7" s="4"/>
    </row>
    <row r="8" spans="1:6" ht="24.75" customHeight="1">
      <c r="A8" s="70" t="s">
        <v>13</v>
      </c>
      <c r="B8" s="71"/>
      <c r="C8" s="5"/>
      <c r="D8" s="3"/>
      <c r="E8" s="4"/>
      <c r="F8" s="4"/>
    </row>
    <row r="9" spans="1:6" ht="24.75" customHeight="1">
      <c r="A9" s="62" t="s">
        <v>17</v>
      </c>
      <c r="B9" s="63"/>
      <c r="C9" s="5"/>
      <c r="D9" s="3"/>
      <c r="E9" s="4"/>
      <c r="F9" s="4"/>
    </row>
    <row r="10" spans="1:6" ht="24.75" customHeight="1">
      <c r="A10" s="15" t="s">
        <v>14</v>
      </c>
      <c r="B10" s="16"/>
      <c r="C10" s="5"/>
      <c r="D10" s="3"/>
      <c r="E10" s="4"/>
      <c r="F10" s="4"/>
    </row>
    <row r="11" spans="1:6" ht="24.75" customHeight="1">
      <c r="A11" s="17" t="s">
        <v>15</v>
      </c>
      <c r="B11" s="18"/>
      <c r="C11" s="5"/>
      <c r="D11" s="3"/>
      <c r="E11" s="4"/>
      <c r="F11" s="4"/>
    </row>
    <row r="12" spans="1:6" ht="15.75">
      <c r="A12" s="5"/>
      <c r="B12" s="14"/>
      <c r="C12" s="5"/>
      <c r="D12" s="3"/>
      <c r="E12" s="4"/>
      <c r="F12" s="4"/>
    </row>
    <row r="13" spans="1:6" ht="34.5" customHeight="1">
      <c r="A13" s="29" t="s">
        <v>18</v>
      </c>
      <c r="B13" s="8"/>
      <c r="C13" s="3"/>
      <c r="D13" s="19" t="s">
        <v>2</v>
      </c>
      <c r="E13" s="4"/>
      <c r="F13" s="4"/>
    </row>
    <row r="14" spans="1:6" ht="34.5" customHeight="1">
      <c r="A14" s="9"/>
      <c r="B14" s="13" t="s">
        <v>4</v>
      </c>
      <c r="C14" s="13" t="s">
        <v>5</v>
      </c>
      <c r="D14" s="13" t="s">
        <v>6</v>
      </c>
      <c r="E14" s="13" t="s">
        <v>7</v>
      </c>
      <c r="F14" s="13" t="s">
        <v>8</v>
      </c>
    </row>
    <row r="15" spans="1:6" ht="34.5" customHeight="1">
      <c r="A15" s="10" t="s">
        <v>49</v>
      </c>
      <c r="B15" s="11">
        <v>140000</v>
      </c>
      <c r="C15" s="11">
        <v>130600</v>
      </c>
      <c r="D15" s="11">
        <v>127500</v>
      </c>
      <c r="E15" s="11">
        <v>134500</v>
      </c>
      <c r="F15" s="11">
        <v>114500</v>
      </c>
    </row>
    <row r="16" spans="1:6" ht="34.5" customHeight="1">
      <c r="A16" s="10" t="s">
        <v>19</v>
      </c>
      <c r="B16" s="1" t="s">
        <v>41</v>
      </c>
      <c r="C16" s="1" t="s">
        <v>1</v>
      </c>
      <c r="D16" s="1" t="s">
        <v>0</v>
      </c>
      <c r="E16" s="1" t="s">
        <v>20</v>
      </c>
      <c r="F16" s="1" t="s">
        <v>21</v>
      </c>
    </row>
    <row r="17" spans="1:7" ht="45.75" customHeight="1">
      <c r="A17" s="10" t="s">
        <v>42</v>
      </c>
      <c r="B17" s="1">
        <v>31686</v>
      </c>
      <c r="C17" s="1">
        <v>36937</v>
      </c>
      <c r="D17" s="1">
        <v>24670</v>
      </c>
      <c r="E17" s="1">
        <v>27734</v>
      </c>
      <c r="F17" s="1">
        <v>30173</v>
      </c>
      <c r="G17" s="31" t="s">
        <v>2</v>
      </c>
    </row>
    <row r="18" spans="1:6" ht="34.5" customHeight="1">
      <c r="A18" s="10" t="s">
        <v>9</v>
      </c>
      <c r="B18" s="1">
        <v>2199</v>
      </c>
      <c r="C18" s="1">
        <v>2199</v>
      </c>
      <c r="D18" s="1">
        <v>2199</v>
      </c>
      <c r="E18" s="1">
        <v>2199</v>
      </c>
      <c r="F18" s="1">
        <v>2199</v>
      </c>
    </row>
    <row r="19" spans="1:6" ht="34.5" customHeight="1">
      <c r="A19" s="10" t="s">
        <v>10</v>
      </c>
      <c r="B19" s="2">
        <f>(B15-B17-B18)/366</f>
        <v>289.93169398907105</v>
      </c>
      <c r="C19" s="2">
        <f>(C15-C17-C18)/366</f>
        <v>249.9016393442623</v>
      </c>
      <c r="D19" s="2">
        <f>(D15-D17-D18)/366</f>
        <v>274.948087431694</v>
      </c>
      <c r="E19" s="2">
        <f>(E15-E17-E18)/366</f>
        <v>285.7021857923497</v>
      </c>
      <c r="F19" s="2">
        <f>(F15-F17-F18)/366</f>
        <v>224.39344262295083</v>
      </c>
    </row>
    <row r="20" spans="1:6" ht="34.5" customHeight="1">
      <c r="A20" s="12" t="s">
        <v>11</v>
      </c>
      <c r="B20" s="2">
        <f>ROUND(B19/(1-$B$5),2)</f>
        <v>308.11</v>
      </c>
      <c r="C20" s="2">
        <f>ROUND(C19/(1-$B$5),2)</f>
        <v>265.57</v>
      </c>
      <c r="D20" s="2">
        <f>ROUND(D19/(1-$B$5),2)</f>
        <v>292.19</v>
      </c>
      <c r="E20" s="2">
        <f>ROUND(E19/(1-$B$5),2)</f>
        <v>303.62</v>
      </c>
      <c r="F20" s="2">
        <f>ROUND(F19/(1-$B$5),2)</f>
        <v>238.46</v>
      </c>
    </row>
    <row r="21" spans="1:6" ht="34.5" customHeight="1">
      <c r="A21" s="20" t="s">
        <v>43</v>
      </c>
      <c r="B21" s="21">
        <f>B20</f>
        <v>308.11</v>
      </c>
      <c r="C21" s="21">
        <f>C20</f>
        <v>265.57</v>
      </c>
      <c r="D21" s="21">
        <f>D20</f>
        <v>292.19</v>
      </c>
      <c r="E21" s="21">
        <f>E20</f>
        <v>303.62</v>
      </c>
      <c r="F21" s="21">
        <f>F20</f>
        <v>238.46</v>
      </c>
    </row>
    <row r="22" spans="1:6" ht="34.5" customHeight="1">
      <c r="A22" s="22"/>
      <c r="B22" s="23"/>
      <c r="C22" s="23"/>
      <c r="D22" s="23"/>
      <c r="E22" s="23"/>
      <c r="F22" s="23"/>
    </row>
    <row r="23" spans="1:6" ht="34.5" customHeight="1">
      <c r="A23" s="30" t="s">
        <v>22</v>
      </c>
      <c r="B23" s="8"/>
      <c r="C23" s="3"/>
      <c r="D23" s="19" t="s">
        <v>2</v>
      </c>
      <c r="E23" s="4"/>
      <c r="F23" s="4"/>
    </row>
    <row r="24" spans="1:6" ht="34.5" customHeight="1">
      <c r="A24" s="9"/>
      <c r="B24" s="13" t="s">
        <v>4</v>
      </c>
      <c r="C24" s="13" t="s">
        <v>5</v>
      </c>
      <c r="D24" s="13" t="s">
        <v>6</v>
      </c>
      <c r="E24" s="13" t="s">
        <v>7</v>
      </c>
      <c r="F24" s="13" t="s">
        <v>8</v>
      </c>
    </row>
    <row r="25" spans="1:7" ht="34.5" customHeight="1">
      <c r="A25" s="10" t="s">
        <v>49</v>
      </c>
      <c r="B25" s="11">
        <v>173000</v>
      </c>
      <c r="C25" s="11">
        <v>152600</v>
      </c>
      <c r="D25" s="11">
        <v>166000</v>
      </c>
      <c r="E25" s="11">
        <v>166000</v>
      </c>
      <c r="F25" s="11">
        <v>147000</v>
      </c>
      <c r="G25" s="31" t="s">
        <v>2</v>
      </c>
    </row>
    <row r="26" spans="1:6" ht="34.5" customHeight="1">
      <c r="A26" s="10" t="s">
        <v>19</v>
      </c>
      <c r="B26" s="1" t="s">
        <v>41</v>
      </c>
      <c r="C26" s="1" t="s">
        <v>1</v>
      </c>
      <c r="D26" s="1" t="s">
        <v>0</v>
      </c>
      <c r="E26" s="1" t="s">
        <v>20</v>
      </c>
      <c r="F26" s="1" t="s">
        <v>21</v>
      </c>
    </row>
    <row r="27" spans="1:6" ht="45">
      <c r="A27" s="10" t="s">
        <v>42</v>
      </c>
      <c r="B27" s="1">
        <v>83622</v>
      </c>
      <c r="C27" s="1">
        <v>90814</v>
      </c>
      <c r="D27" s="1">
        <v>72839</v>
      </c>
      <c r="E27" s="1">
        <v>73444</v>
      </c>
      <c r="F27" s="1">
        <v>82598</v>
      </c>
    </row>
    <row r="28" spans="1:6" ht="34.5" customHeight="1">
      <c r="A28" s="10" t="s">
        <v>9</v>
      </c>
      <c r="B28" s="1">
        <v>3198</v>
      </c>
      <c r="C28" s="1">
        <v>3198</v>
      </c>
      <c r="D28" s="1">
        <v>3198</v>
      </c>
      <c r="E28" s="1">
        <v>3198</v>
      </c>
      <c r="F28" s="1">
        <v>3198</v>
      </c>
    </row>
    <row r="29" spans="1:6" ht="34.5" customHeight="1">
      <c r="A29" s="10" t="s">
        <v>10</v>
      </c>
      <c r="B29" s="2">
        <f>(B25-B27-B28)/366</f>
        <v>235.46448087431693</v>
      </c>
      <c r="C29" s="2">
        <f>(C25-C27-C28)/366</f>
        <v>160.07650273224044</v>
      </c>
      <c r="D29" s="2">
        <f>(D25-D27-D28)/366</f>
        <v>245.80054644808743</v>
      </c>
      <c r="E29" s="2">
        <f>(E25-E27-E28)/366</f>
        <v>244.14754098360655</v>
      </c>
      <c r="F29" s="2">
        <f>(F25-F27-F28)/366</f>
        <v>167.224043715847</v>
      </c>
    </row>
    <row r="30" spans="1:6" ht="34.5" customHeight="1">
      <c r="A30" s="10" t="s">
        <v>11</v>
      </c>
      <c r="B30" s="2">
        <f>ROUND(B29/(1-$B$5),2)</f>
        <v>250.23</v>
      </c>
      <c r="C30" s="2">
        <f>ROUND(C29/(1-$B$5),2)</f>
        <v>170.11</v>
      </c>
      <c r="D30" s="2">
        <f>ROUND(D29/(1-$B$5),2)</f>
        <v>261.21</v>
      </c>
      <c r="E30" s="2">
        <f>ROUND(E29/(1-$B$5),2)</f>
        <v>259.46</v>
      </c>
      <c r="F30" s="2">
        <f>ROUND(F29/(1-$B$5),2)</f>
        <v>177.71</v>
      </c>
    </row>
    <row r="31" spans="1:6" ht="34.5" customHeight="1">
      <c r="A31" s="55" t="s">
        <v>44</v>
      </c>
      <c r="B31" s="24">
        <f>B30</f>
        <v>250.23</v>
      </c>
      <c r="C31" s="24">
        <f>C30</f>
        <v>170.11</v>
      </c>
      <c r="D31" s="24">
        <f>D30</f>
        <v>261.21</v>
      </c>
      <c r="E31" s="24">
        <f>E30</f>
        <v>259.46</v>
      </c>
      <c r="F31" s="24">
        <f>F30</f>
        <v>177.71</v>
      </c>
    </row>
    <row r="32" ht="34.5" customHeight="1"/>
    <row r="33" spans="1:6" ht="34.5" customHeight="1">
      <c r="A33" s="30" t="s">
        <v>23</v>
      </c>
      <c r="B33" s="8"/>
      <c r="C33" s="3"/>
      <c r="D33" s="19" t="s">
        <v>2</v>
      </c>
      <c r="E33" s="4"/>
      <c r="F33" s="4"/>
    </row>
    <row r="34" spans="1:6" ht="34.5" customHeight="1">
      <c r="A34" s="9"/>
      <c r="B34" s="13" t="s">
        <v>4</v>
      </c>
      <c r="C34" s="13" t="s">
        <v>5</v>
      </c>
      <c r="D34" s="13" t="s">
        <v>6</v>
      </c>
      <c r="E34" s="13" t="s">
        <v>7</v>
      </c>
      <c r="F34" s="13" t="s">
        <v>8</v>
      </c>
    </row>
    <row r="35" spans="1:6" ht="34.5" customHeight="1">
      <c r="A35" s="10" t="s">
        <v>49</v>
      </c>
      <c r="B35" s="11">
        <v>582042</v>
      </c>
      <c r="C35" s="11">
        <v>558486</v>
      </c>
      <c r="D35" s="11">
        <v>547240</v>
      </c>
      <c r="E35" s="11">
        <v>537306</v>
      </c>
      <c r="F35" s="11">
        <v>541809</v>
      </c>
    </row>
    <row r="36" spans="1:6" ht="34.5" customHeight="1">
      <c r="A36" s="10" t="s">
        <v>19</v>
      </c>
      <c r="B36" s="1" t="s">
        <v>46</v>
      </c>
      <c r="C36" s="1" t="s">
        <v>1</v>
      </c>
      <c r="D36" s="1" t="s">
        <v>0</v>
      </c>
      <c r="E36" s="1" t="s">
        <v>20</v>
      </c>
      <c r="F36" s="1" t="s">
        <v>21</v>
      </c>
    </row>
    <row r="37" spans="1:6" ht="45">
      <c r="A37" s="10" t="s">
        <v>42</v>
      </c>
      <c r="B37" s="1">
        <v>144512.18</v>
      </c>
      <c r="C37" s="1">
        <v>152310.91</v>
      </c>
      <c r="D37" s="1">
        <v>109193.4</v>
      </c>
      <c r="E37" s="1">
        <v>132098.34</v>
      </c>
      <c r="F37" s="1">
        <v>122938.05</v>
      </c>
    </row>
    <row r="38" spans="1:6" ht="34.5" customHeight="1">
      <c r="A38" s="10" t="s">
        <v>9</v>
      </c>
      <c r="B38" s="1">
        <v>3198</v>
      </c>
      <c r="C38" s="1">
        <v>3198</v>
      </c>
      <c r="D38" s="1">
        <v>3198</v>
      </c>
      <c r="E38" s="1">
        <v>3198</v>
      </c>
      <c r="F38" s="1">
        <v>3198</v>
      </c>
    </row>
    <row r="39" spans="1:6" ht="34.5" customHeight="1">
      <c r="A39" s="10" t="s">
        <v>10</v>
      </c>
      <c r="B39" s="2">
        <f>(B35-B37-B38)/366</f>
        <v>1186.6989617486338</v>
      </c>
      <c r="C39" s="2">
        <f>(C35-C37-C38)/366</f>
        <v>1101.030300546448</v>
      </c>
      <c r="D39" s="2">
        <f>(D35-D37-D38)/366</f>
        <v>1188.1109289617486</v>
      </c>
      <c r="E39" s="2">
        <f>(E35-E37-E38)/366</f>
        <v>1098.387049180328</v>
      </c>
      <c r="F39" s="2">
        <f>(F35-F37-F38)/366</f>
        <v>1135.7184426229508</v>
      </c>
    </row>
    <row r="40" spans="1:6" ht="34.5" customHeight="1">
      <c r="A40" s="10" t="s">
        <v>11</v>
      </c>
      <c r="B40" s="2">
        <f>ROUND(B39/(1-$B$5),2)</f>
        <v>1261.1</v>
      </c>
      <c r="C40" s="2">
        <f>ROUND(C39/(1-$B$5),2)</f>
        <v>1170.06</v>
      </c>
      <c r="D40" s="2">
        <f>ROUND(D39/(1-$B$5),2)</f>
        <v>1262.6</v>
      </c>
      <c r="E40" s="2">
        <f>ROUND(E39/(1-$B$5),2)</f>
        <v>1167.26</v>
      </c>
      <c r="F40" s="2">
        <f>ROUND(F39/(1-$B$5),2)</f>
        <v>1206.93</v>
      </c>
    </row>
    <row r="41" spans="1:6" ht="34.5" customHeight="1">
      <c r="A41" s="55" t="s">
        <v>45</v>
      </c>
      <c r="B41" s="24">
        <f>B40</f>
        <v>1261.1</v>
      </c>
      <c r="C41" s="24">
        <f>C40</f>
        <v>1170.06</v>
      </c>
      <c r="D41" s="24">
        <f>D40</f>
        <v>1262.6</v>
      </c>
      <c r="E41" s="24">
        <f>E40</f>
        <v>1167.26</v>
      </c>
      <c r="F41" s="24">
        <f>F40</f>
        <v>1206.93</v>
      </c>
    </row>
    <row r="55" ht="12.75">
      <c r="B55" t="s">
        <v>2</v>
      </c>
    </row>
  </sheetData>
  <sheetProtection/>
  <mergeCells count="6">
    <mergeCell ref="A9:B9"/>
    <mergeCell ref="A1:C1"/>
    <mergeCell ref="A3:B3"/>
    <mergeCell ref="A4:B4"/>
    <mergeCell ref="A7:B7"/>
    <mergeCell ref="A8:B8"/>
  </mergeCells>
  <printOptions/>
  <pageMargins left="0.45" right="0.45" top="0.5" bottom="0.5" header="0.3" footer="0.3"/>
  <pageSetup fitToHeight="1" fitToWidth="1"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Jeffrey Bastian</cp:lastModifiedBy>
  <cp:lastPrinted>2013-02-12T13:16:30Z</cp:lastPrinted>
  <dcterms:created xsi:type="dcterms:W3CDTF">2007-01-26T13:56:48Z</dcterms:created>
  <dcterms:modified xsi:type="dcterms:W3CDTF">2013-09-12T01:24:12Z</dcterms:modified>
  <cp:category/>
  <cp:version/>
  <cp:contentType/>
  <cp:contentStatus/>
</cp:coreProperties>
</file>