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ACE/2022/"/>
    </mc:Choice>
  </mc:AlternateContent>
  <xr:revisionPtr revIDLastSave="0" documentId="8_{2D4B5B20-672C-4835-84DD-59397EA311BA}" xr6:coauthVersionLast="47" xr6:coauthVersionMax="47" xr10:uidLastSave="{00000000-0000-0000-0000-000000000000}"/>
  <bookViews>
    <workbookView xWindow="-110" yWindow="-110" windowWidth="19420" windowHeight="10420" xr2:uid="{59388F0B-4743-4137-8811-09070F211312}"/>
  </bookViews>
  <sheets>
    <sheet name="ADIT Supplemental Sup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hidden="1">#REF!</definedName>
    <definedName name="_xlnm._FilterDatabase" localSheetId="0" hidden="1">'ADIT Supplemental Support'!$B$7:$N$97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'[18]704 Depr'!#REF!</definedName>
    <definedName name="_Parse_Out" hidden="1">[19]CONDENSED!#REF!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'[20]Summ 165_236'!#REF!</definedName>
    <definedName name="_SUM4">'[20]Summ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'[21]AC 255'!$A$1:$M$32</definedName>
    <definedName name="AC_282">[22]December!#REF!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[23]Assumptions!$E$52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'[24]Input Page'!$G$7</definedName>
    <definedName name="ag_cap_indirect">'[25]Input Page'!$G$7</definedName>
    <definedName name="ag_mix_cap">'[25]Input Page'!$G$8</definedName>
    <definedName name="ag_mix_total">'[25]Input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[26]ALL!$B$25</definedName>
    <definedName name="ALLCGI">[26]ALL!$D$25</definedName>
    <definedName name="ALLOC">#REF!</definedName>
    <definedName name="ALLOW">#REF!</definedName>
    <definedName name="Allow_for_Funds_Used_During_Const.">#REF!</definedName>
    <definedName name="ALLRD">[26]ALL!$C$25</definedName>
    <definedName name="ALLSKP">[26]ALL!$E$25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[27]Pepco!#REF!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'[28]Gas Ferc 2 2003'!$V$2</definedName>
    <definedName name="APR">[29]load!#REF!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[27]Pepco!#REF!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'[30]Aday IS DECo &amp; Other'!#REF!</definedName>
    <definedName name="Assets_Held_for_Sale_YR_2006">'[30]Aday IS DECo &amp; Other'!#REF!</definedName>
    <definedName name="Assets_Held_for_Sale_YR_2007">'[30]Aday IS DECo &amp; Other'!#REF!</definedName>
    <definedName name="Assets_Held_for_Sale_YR_2008">'[30]Aday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[23]Assumptions!$H$15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'[31]Input Page'!#REF!</definedName>
    <definedName name="beg_CWIP">'[31]Input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'[32]10.08.5 - 2008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'[32]10.08.3 - 2008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'[32]10.08.5 - 2008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'[32]10.08.5 - 2008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'[32]10.08.2 - 2008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'[32]10.08.3 - 2008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'[32]10.08.4 -2008 Capital'!#REF!</definedName>
    <definedName name="BEx1U15M7LVVFZENH830B2BGWC04" hidden="1">#REF!</definedName>
    <definedName name="BEx1U5NGVTXGL4CIPVT5O034KGGR" hidden="1">'[32]10.08.3 - 2008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'[32]10.08.5 - 2008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'[32]10.08.5 - 2008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[33]Table!#REF!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'[32]10.08.5 - 2008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'[32]10.08.5 - 2008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'[32]10.08.3 - 2008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[33]Table!#REF!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'[32]10.08.5 - 2008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'[32]10.08.4 -2008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'[32]10.08.5 - 2008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'[32]10.08.5 - 2008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'[32]10.08.4 -2008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'[32]10.08.5 - 2008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'[32]10.08.3 - 2008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'[32]10.08.2 - 2008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'[32]10.08.3 - 2008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'[32]10.08.5 - 2008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'[32]10.08.5 - 2008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'[32]10.08.5 - 2008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'[32]10.08.2 - 2008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'[32]10.08.5 - 2008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'[32]10.08.2 - 2008 Expense'!#REF!</definedName>
    <definedName name="BExCUW1QXVMEP3B9SFPNEEWCG9I0" hidden="1">'[32]10.08.5 - 2008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'[32]10.08.4 -2008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'[32]10.08.2 - 2008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'[32]10.08.3 - 2008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[33]Table!#REF!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'[32]10.08.4 -2008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'[32]10.08.4 -2008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'[32]10.08.2 - 2008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'[32]10.08.5 - 2008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'[32]10.08.4 -2008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'[32]10.08.5 - 2008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'[32]10.08.4 -2008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'[32]10.08.4 -2008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'[32]10.08.2 - 2008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'[32]10.08.5 - 2008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'[32]10.08.5 - 2008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'[32]10.08.5 - 2008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'[32]10.08.2 - 2008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'[32]10.08.4 -2008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'[32]10.08.4 -2008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'[32]10.08.5 - 2008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[33]Table!#REF!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'[32]10.08.5 - 2008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'[32]10.08.5 - 2008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'[32]10.08.5 - 2008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'[32]10.08.3 - 2008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'[32]10.08.2 - 2008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'[32]10.08.5 - 2008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[33]Table!#REF!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'[32]10.08.2 - 2008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'[32]10.08.5 - 2008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'[32]10.08.3 - 2008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'[32]10.08.2 - 2008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'[32]10.08.2 - 2008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[33]Table!#REF!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'[32]10.08.4 -2008 Capital'!#REF!</definedName>
    <definedName name="BExTYLUCLWGGQOEPH6W91DIYL3RQ" hidden="1">#REF!</definedName>
    <definedName name="BExTYOZQGNRDMMFZOG8515WQDGU3" hidden="1">'[32]10.08.5 - 2008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'[32]10.08.2 - 2008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'[32]10.08.5 - 2008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'[32]10.08.5 - 2008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'[32]10.08.5 - 2008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'[32]10.08.3 - 2008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'[32]10.08.2 - 2008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'[32]10.08.5 - 2008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'[32]10.08.3 - 2008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'[32]10.08.5 - 2008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'[32]10.08.2 - 2008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'[32]10.08.3 - 2008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'[32]10.08.5 - 2008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'[32]10.08.5 - 2008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'[32]10.08.5 - 2008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[23]Assumptions!$E$33</definedName>
    <definedName name="BGS_Forecast">[34]Assumptions!#REF!</definedName>
    <definedName name="BGS_Rate">#REF!</definedName>
    <definedName name="BGS_RFP">[23]Assumptions!$E$36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'[30]Aday IS DECo &amp; Other'!#REF!</definedName>
    <definedName name="Biomass_Energy_YR_2006">'[30]Aday IS DECo &amp; Other'!#REF!</definedName>
    <definedName name="Biomass_Energy_YR_2007">'[30]Aday IS DECo &amp; Other'!#REF!</definedName>
    <definedName name="Biomass_Energy_YR_2008">'[30]Aday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[35]Assumptions!$E$28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'[31]Input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'[35]JFJ-4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'[30]Aday IS EG Subs'!#REF!</definedName>
    <definedName name="Citizens_Gas_YR_2006">'[30]Aday IS EG Subs'!#REF!</definedName>
    <definedName name="Citizens_Gas_YR_2007">'[30]Aday IS EG Subs'!#REF!</definedName>
    <definedName name="Citizens_Gas_YR_2008">'[30]Aday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'[30]Aday IS EG Subs'!#REF!</definedName>
    <definedName name="Coal_Bed_Methane_Yates_Center_YR_2006">'[30]Aday IS EG Subs'!#REF!</definedName>
    <definedName name="Coal_Bed_Methane_Yates_Center_YR_2007">'[30]Aday IS EG Subs'!#REF!</definedName>
    <definedName name="Coal_Bed_Methane_Yates_Center_YR_2008">'[30]Aday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'[31]Input Page'!#REF!</definedName>
    <definedName name="coal_purchase">'[31]Input Page'!#REF!</definedName>
    <definedName name="coal_sampling">'[31]Input Page'!#REF!</definedName>
    <definedName name="Coal_Services">#REF!</definedName>
    <definedName name="Coal_Services_YR_2005">'[30]Aday IS DECo &amp; Other'!#REF!</definedName>
    <definedName name="Coal_Services_YR_2006">'[30]Aday IS DECo &amp; Other'!#REF!</definedName>
    <definedName name="Coal_Services_YR_2007">'[30]Aday IS DECo &amp; Other'!#REF!</definedName>
    <definedName name="Coal_Services_YR_2008">'[30]Aday IS DECo &amp; Other'!#REF!</definedName>
    <definedName name="Code">'[36]Array Tables'!$B$4:$B$236</definedName>
    <definedName name="CoEnergy___Purch_Acct_Sub_Total">#REF!</definedName>
    <definedName name="CoEnergy___Purch_Acct_Sub_Total_YR_2005">'[30]Aday IS DECo &amp; Other'!#REF!</definedName>
    <definedName name="CoEnergy___Purch_Acct_Sub_Total_YR_2006">'[30]Aday IS DECo &amp; Other'!#REF!</definedName>
    <definedName name="CoEnergy___Purch_Acct_Sub_Total_YR_2007">'[30]Aday IS DECo &amp; Other'!#REF!</definedName>
    <definedName name="CoEnergy___Purch_Acct_Sub_Total_YR_2008">'[30]Aday IS DECo &amp; Other'!#REF!</definedName>
    <definedName name="CoEnergy_Trading">#REF!</definedName>
    <definedName name="CoEnergy_Trading_YR_2005">'[30]Aday IS DECo &amp; Other'!#REF!</definedName>
    <definedName name="CoEnergy_Trading_YR_2006">'[30]Aday IS DECo &amp; Other'!#REF!</definedName>
    <definedName name="CoEnergy_Trading_YR_2007">'[30]Aday IS DECo &amp; Other'!#REF!</definedName>
    <definedName name="CoEnergy_Trading_YR_2008">'[30]Aday IS DECo &amp; Other'!#REF!</definedName>
    <definedName name="COGEN">'[37]October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[38]Inputs!$B$4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'[39]2004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'[30]Aday IS DECo &amp; Other'!#REF!</definedName>
    <definedName name="Corporate_Purch_Acct_YR_2006">'[30]Aday IS DECo &amp; Other'!#REF!</definedName>
    <definedName name="Corporate_Purch_Acct_YR_2007">'[30]Aday IS DECo &amp; Other'!#REF!</definedName>
    <definedName name="Corporate_Purch_Acct_YR_2008">'[30]Aday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'[36]Array Tables'!$A$4:$A$236</definedName>
    <definedName name="cost_of_good_sold">'[31]Input Page'!$E$11</definedName>
    <definedName name="Cost_of_Goods_Sold">#REF!</definedName>
    <definedName name="Cost_of_Goods_Sold_CPM">#REF!</definedName>
    <definedName name="cost2001">[40]Input!$M$23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[34]Assumptions!#REF!</definedName>
    <definedName name="custRetain">[40]Input!#REF!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'[30]Aday IS DECo &amp; Other'!#REF!</definedName>
    <definedName name="D_Tech___Other_Wolverine_YR_2006">'[30]Aday IS DECo &amp; Other'!#REF!</definedName>
    <definedName name="D_Tech___Other_Wolverine_YR_2007">'[30]Aday IS DECo &amp; Other'!#REF!</definedName>
    <definedName name="D_Tech___Other_Wolverine_YR_2008">'[30]Aday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'[41]New Accts 2009'!#REF!</definedName>
    <definedName name="DATA10">'[42]3640'!#REF!</definedName>
    <definedName name="DATA11">'[42]3640'!#REF!</definedName>
    <definedName name="DATA14">#REF!</definedName>
    <definedName name="DATA2">'[43]190100'!#REF!</definedName>
    <definedName name="DATA3">'[43]190100'!#REF!</definedName>
    <definedName name="DATA4">'[43]190100'!#REF!</definedName>
    <definedName name="DATA5">#REF!</definedName>
    <definedName name="DATA6">#REF!</definedName>
    <definedName name="DATA7">'[43]190100'!#REF!</definedName>
    <definedName name="DATA8">'[43]190100'!#REF!</definedName>
    <definedName name="DATA9">'[42]3640'!#REF!</definedName>
    <definedName name="data97">#REF!</definedName>
    <definedName name="_xlnm.Database">[44]DSUM!#REF!</definedName>
    <definedName name="Database_MI">#REF!</definedName>
    <definedName name="Date">[45]Settings!$F$23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[46]Sheet1!$J$130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'[30]Aday IS DECo &amp; Other'!#REF!</definedName>
    <definedName name="DECo_Corporate_Unallocated_YR_2006">'[30]Aday IS DECo &amp; Other'!#REF!</definedName>
    <definedName name="DECo_Corporate_Unallocated_YR_2007">'[30]Aday IS DECo &amp; Other'!#REF!</definedName>
    <definedName name="DECo_Corporate_Unallocated_YR_2008">'[30]Aday IS DECo &amp; Other'!#REF!</definedName>
    <definedName name="Decommissioning_Rate">#REF!</definedName>
    <definedName name="Deferral_Interest_Rate">[23]Assumptions!$H$14</definedName>
    <definedName name="Deferral_Recovery">'[35]JFJ-1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[47]Lists!$A$2:$A$4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'[30]Aday IS DECo &amp; Other'!#REF!</definedName>
    <definedName name="Detroit_Edison_Consolidated_YR_2006">'[30]Aday IS DECo &amp; Other'!#REF!</definedName>
    <definedName name="Detroit_Edison_Consolidated_YR_2007">'[30]Aday IS DECo &amp; Other'!#REF!</definedName>
    <definedName name="Detroit_Edison_Consolidated_YR_2008">'[30]Aday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'[30]Aday IS DECo &amp; Other'!#REF!</definedName>
    <definedName name="DTE_Eliminations_YR_2006">'[30]Aday IS DECo &amp; Other'!#REF!</definedName>
    <definedName name="DTE_Eliminations_YR_2007">'[30]Aday IS DECo &amp; Other'!#REF!</definedName>
    <definedName name="DTE_Eliminations_YR_2008">'[30]Aday IS DECo &amp; Other'!#REF!</definedName>
    <definedName name="DTE_Enterprises_Corporate">#REF!</definedName>
    <definedName name="DTE_Enterprises_Corporate_YR_2005">'[30]Aday IS DECo &amp; Other'!#REF!</definedName>
    <definedName name="DTE_Enterprises_Corporate_YR_2006">'[30]Aday IS DECo &amp; Other'!#REF!</definedName>
    <definedName name="DTE_Enterprises_Corporate_YR_2007">'[30]Aday IS DECo &amp; Other'!#REF!</definedName>
    <definedName name="DTE_Enterprises_Corporate_YR_2008">'[30]Aday IS DECo &amp; Other'!#REF!</definedName>
    <definedName name="DTE_Holding_Co.">#REF!</definedName>
    <definedName name="DTE_Holding_Co._YR_2005">'[30]Aday IS DECo &amp; Other'!#REF!</definedName>
    <definedName name="DTE_Holding_Co._YR_2006">'[30]Aday IS DECo &amp; Other'!#REF!</definedName>
    <definedName name="DTE_Holding_Co._YR_2007">'[30]Aday IS DECo &amp; Other'!#REF!</definedName>
    <definedName name="DTE_Holding_Co._YR_2008">'[30]Aday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'[48]#REF'!$AS$5:$AS$85</definedName>
    <definedName name="ED_NON_REGULATED_YR_2005">'[30]Aday IS DECo &amp; Other'!#REF!</definedName>
    <definedName name="ED_NON_REGULATED_YR_2006">'[30]Aday IS DECo &amp; Other'!#REF!</definedName>
    <definedName name="ED_NON_REGULATED_YR_2007">'[30]Aday IS DECo &amp; Other'!#REF!</definedName>
    <definedName name="ED_NON_REGULATED_YR_2008">'[30]Aday IS DECo &amp; Other'!#REF!</definedName>
    <definedName name="Edison_Development">#REF!</definedName>
    <definedName name="Edison_Development_YR_2005">'[30]Aday IS DECo &amp; Other'!#REF!</definedName>
    <definedName name="Edison_Development_YR_2006">'[30]Aday IS DECo &amp; Other'!#REF!</definedName>
    <definedName name="Edison_Development_YR_2007">'[30]Aday IS DECo &amp; Other'!#REF!</definedName>
    <definedName name="Edison_Development_YR_2008">'[30]Aday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'[30]Aday IS EG Subs'!#REF!</definedName>
    <definedName name="EG_Non_Regulated_Growth_YR_2006">'[30]Aday IS EG Subs'!#REF!</definedName>
    <definedName name="EG_Non_Regulated_Growth_YR_2007">'[30]Aday IS EG Subs'!#REF!</definedName>
    <definedName name="EG_Non_Regulated_Growth_YR_2008">'[30]Aday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'[30]Aday IS DECo &amp; Other'!#REF!</definedName>
    <definedName name="Electric_Power_YR_2006">'[30]Aday IS DECo &amp; Other'!#REF!</definedName>
    <definedName name="Electric_Power_YR_2007">'[30]Aday IS DECo &amp; Other'!#REF!</definedName>
    <definedName name="Electric_Power_YR_2008">'[30]Aday IS DECo &amp; Other'!#REF!</definedName>
    <definedName name="Elim">#REF!</definedName>
    <definedName name="Elim_Yates_Center">#REF!</definedName>
    <definedName name="En_Svcs_Base_Overlay_YR_2005">'[30]Aday IS DECo &amp; Other'!#REF!</definedName>
    <definedName name="En_Svcs_Base_Overlay_YR_2006">'[30]Aday IS DECo &amp; Other'!#REF!</definedName>
    <definedName name="En_Svcs_Base_Overlay_YR_2007">'[30]Aday IS DECo &amp; Other'!#REF!</definedName>
    <definedName name="En_Svcs_Base_Overlay_YR_2008">'[30]Aday IS DECo &amp; Other'!#REF!</definedName>
    <definedName name="End_Bal" hidden="1">#REF!</definedName>
    <definedName name="end_coal">'[31]Input Page'!#REF!</definedName>
    <definedName name="end_CWIP">'[31]Input Page'!#REF!</definedName>
    <definedName name="ENERGY">#REF!</definedName>
    <definedName name="ENERGY_GAS_GROWTH_YR_2005">'[30]Aday IS EG Subs'!#REF!</definedName>
    <definedName name="ENERGY_GAS_GROWTH_YR_2006">'[30]Aday IS EG Subs'!#REF!</definedName>
    <definedName name="ENERGY_GAS_GROWTH_YR_2007">'[30]Aday IS EG Subs'!#REF!</definedName>
    <definedName name="ENERGY_GAS_GROWTH_YR_2008">'[30]Aday IS EG Subs'!#REF!</definedName>
    <definedName name="ENERGY_GAS_NON_REGULATED_YR_2003">'[30]Aday IS DECo &amp; Other'!#REF!</definedName>
    <definedName name="ENERGY_GAS_NON_REGULATED_YR_2004">'[30]Aday IS DECo &amp; Other'!#REF!</definedName>
    <definedName name="ENERGY_GAS_NON_REGULATED_YR_2005">'[30]Aday IS DECo &amp; Other'!#REF!</definedName>
    <definedName name="ENERGY_GAS_NON_REGULATED_YR_2006">'[30]Aday IS DECo &amp; Other'!#REF!</definedName>
    <definedName name="ENERGY_GAS_NON_REGULATED_YR_2007">'[30]Aday IS DECo &amp; Other'!#REF!</definedName>
    <definedName name="ENERGY_GAS_NON_REGULATED_YR_2008">'[30]Aday IS DECo &amp; Other'!#REF!</definedName>
    <definedName name="Energy_Holdings_Purch_Acct">#REF!</definedName>
    <definedName name="Energy_Holdings_Purch_Acct_YR_2005">'[30]Aday IS DECo &amp; Other'!#REF!</definedName>
    <definedName name="Energy_Holdings_Purch_Acct_YR_2006">'[30]Aday IS DECo &amp; Other'!#REF!</definedName>
    <definedName name="Energy_Holdings_Purch_Acct_YR_2007">'[30]Aday IS DECo &amp; Other'!#REF!</definedName>
    <definedName name="Energy_Holdings_Purch_Acct_YR_2008">'[30]Aday IS DECo &amp; Other'!#REF!</definedName>
    <definedName name="Energy_Marketing">#REF!</definedName>
    <definedName name="Energy_Marketing_YR_2005">'[30]Aday IS DECo &amp; Other'!#REF!</definedName>
    <definedName name="Energy_Marketing_YR_2006">'[30]Aday IS DECo &amp; Other'!#REF!</definedName>
    <definedName name="Energy_Marketing_YR_2007">'[30]Aday IS DECo &amp; Other'!#REF!</definedName>
    <definedName name="Energy_Marketing_YR_2008">'[30]Aday IS DECo &amp; Other'!#REF!</definedName>
    <definedName name="Energy_Res_Inc.">#REF!</definedName>
    <definedName name="Energy_Res_Inc._YR_2005">'[30]Aday IS DECo &amp; Other'!#REF!</definedName>
    <definedName name="Energy_Res_Inc._YR_2006">'[30]Aday IS DECo &amp; Other'!#REF!</definedName>
    <definedName name="Energy_Res_Inc._YR_2007">'[30]Aday IS DECo &amp; Other'!#REF!</definedName>
    <definedName name="Energy_Res_Inc._YR_2008">'[30]Aday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'[30]Aday IS DECo &amp; Other'!#REF!</definedName>
    <definedName name="Energy_Services_YR_2006">'[30]Aday IS DECo &amp; Other'!#REF!</definedName>
    <definedName name="Energy_Services_YR_2007">'[30]Aday IS DECo &amp; Other'!#REF!</definedName>
    <definedName name="Energy_Services_YR_2008">'[30]Aday IS DECo &amp; Other'!#REF!</definedName>
    <definedName name="Energy_Trading">#REF!</definedName>
    <definedName name="Energy_Trading_YR_2005">'[30]Aday IS DECo &amp; Other'!#REF!</definedName>
    <definedName name="Energy_Trading_YR_2006">'[30]Aday IS DECo &amp; Other'!#REF!</definedName>
    <definedName name="Energy_Trading_YR_2007">'[30]Aday IS DECo &amp; Other'!#REF!</definedName>
    <definedName name="Energy_Trading_YR_2008">'[30]Aday IS DECo &amp; Other'!#REF!</definedName>
    <definedName name="eng_design">'[25]Input Page'!$G$17</definedName>
    <definedName name="ENTITY">[45]Settings!$F$17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'[30]Aday IS DECo &amp; Other'!#REF!</definedName>
    <definedName name="ER_Eliminations_YR_2006">'[30]Aday IS DECo &amp; Other'!#REF!</definedName>
    <definedName name="ER_Eliminations_YR_2007">'[30]Aday IS DECo &amp; Other'!#REF!</definedName>
    <definedName name="ER_Eliminations_YR_2008">'[30]Aday IS DECo &amp; Other'!#REF!</definedName>
    <definedName name="ER_NON_REGULATED">#REF!</definedName>
    <definedName name="ER_Non_Regulated_Growth_YR_2005">'[30]Aday IS DECo &amp; Other'!#REF!</definedName>
    <definedName name="ER_Non_Regulated_Growth_YR_2006">'[30]Aday IS DECo &amp; Other'!#REF!</definedName>
    <definedName name="ER_Non_Regulated_Growth_YR_2007">'[30]Aday IS DECo &amp; Other'!#REF!</definedName>
    <definedName name="ER_Non_Regulated_Growth_YR_2008">'[30]Aday IS DECo &amp; Other'!#REF!</definedName>
    <definedName name="ER_Non_Regulated_Support">#REF!</definedName>
    <definedName name="ER_Non_Regulated_Support_YR_2005">'[30]Aday IS DECo &amp; Other'!#REF!</definedName>
    <definedName name="ER_Non_Regulated_Support_YR_2006">'[30]Aday IS DECo &amp; Other'!#REF!</definedName>
    <definedName name="ER_Non_Regulated_Support_YR_2007">'[30]Aday IS DECo &amp; Other'!#REF!</definedName>
    <definedName name="ER_Non_Regulated_Support_YR_2008">'[30]Aday IS DECo &amp; Other'!#REF!</definedName>
    <definedName name="ER_Non_Regulated_YR_2005">'[30]Aday IS DECo &amp; Other'!#REF!</definedName>
    <definedName name="ER_Non_Regulated_YR_2006">'[30]Aday IS DECo &amp; Other'!#REF!</definedName>
    <definedName name="ER_Non_Regulated_YR_2007">'[30]Aday IS DECo &amp; Other'!#REF!</definedName>
    <definedName name="ER_Non_Regulated_YR_2008">'[30]Aday IS DECo &amp; Other'!#REF!</definedName>
    <definedName name="EROA">[38]Inputs!$B$3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'[31]Input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[22]December!#REF!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'[31]Input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[40]Input!#REF!</definedName>
    <definedName name="fieldProd">[40]Input!#REF!</definedName>
    <definedName name="fieldSalary">[40]Input!#REF!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[49]Assump!#REF!</definedName>
    <definedName name="fleet_cap">'[31]Input Page'!$E$7</definedName>
    <definedName name="fleet_total">'[31]Input Page'!$E$8</definedName>
    <definedName name="FORM">#REF!</definedName>
    <definedName name="Format">#REF!</definedName>
    <definedName name="Forms">#REF!</definedName>
    <definedName name="Fossil_BGS">[35]Assumptions!$E$58</definedName>
    <definedName name="Fossil_Secur_Date">[23]Assumptions!$E$22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'[28]Gas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'[30]Aday IS EG Subs'!#REF!</definedName>
    <definedName name="Gas_Dist_Purch_Acct_YR_2006">'[30]Aday IS EG Subs'!#REF!</definedName>
    <definedName name="Gas_Dist_Purch_Acct_YR_2007">'[30]Aday IS EG Subs'!#REF!</definedName>
    <definedName name="Gas_Dist_Purch_Acct_YR_2008">'[30]Aday IS EG Subs'!#REF!</definedName>
    <definedName name="Gas_Marketing_Purch_Acct">#REF!</definedName>
    <definedName name="Gas_Marketing_Purch_Acct_YR_2005">'[30]Aday IS DECo &amp; Other'!#REF!</definedName>
    <definedName name="Gas_Marketing_Purch_Acct_YR_2006">'[30]Aday IS DECo &amp; Other'!#REF!</definedName>
    <definedName name="Gas_Marketing_Purch_Acct_YR_2007">'[30]Aday IS DECo &amp; Other'!#REF!</definedName>
    <definedName name="Gas_Marketing_Purch_Acct_YR_2008">'[30]Aday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'[30]Aday IS EG Subs'!#REF!</definedName>
    <definedName name="Gas_Storage_YR_2006">'[30]Aday IS EG Subs'!#REF!</definedName>
    <definedName name="Gas_Storage_YR_2007">'[30]Aday IS EG Subs'!#REF!</definedName>
    <definedName name="Gas_Storage_YR_2008">'[30]Aday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'[30]Aday IS DECo &amp; Other'!#REF!</definedName>
    <definedName name="Generation_YR_2006">'[30]Aday IS DECo &amp; Other'!#REF!</definedName>
    <definedName name="Generation_YR_2007">'[30]Aday IS DECo &amp; Other'!#REF!</definedName>
    <definedName name="Generation_YR_2008">'[30]Aday IS DECo &amp; Other'!#REF!</definedName>
    <definedName name="GenLedger">[50]PEPCO!$A$9:$H$774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'[30]Aday IS DECo &amp; Other'!#REF!</definedName>
    <definedName name="Growth_Contingency_YR_2006">'[30]Aday IS DECo &amp; Other'!#REF!</definedName>
    <definedName name="Growth_Contingency_YR_2007">'[30]Aday IS DECo &amp; Other'!#REF!</definedName>
    <definedName name="Growth_Contingency_YR_2008">'[30]Aday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'[51]Tony''s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'[30]Aday IS DECo &amp; Other'!#REF!</definedName>
    <definedName name="HOLDING_CO___OTHER_TOTAL_YR_2006">'[30]Aday IS DECo &amp; Other'!#REF!</definedName>
    <definedName name="HOLDING_CO___OTHER_TOTAL_YR_2007">'[30]Aday IS DECo &amp; Other'!#REF!</definedName>
    <definedName name="HOLDING_CO___OTHER_TOTAL_YR_2008">'[30]Aday IS DECo &amp; Other'!#REF!</definedName>
    <definedName name="homeNo">[40]Input!#REF!</definedName>
    <definedName name="homeProd">[40]Input!#REF!</definedName>
    <definedName name="homeSalary">[40]Input!#REF!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[52]Inputs!#REF!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[53]criteria!$A$5:$B$6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'[30]Aday IS DECo &amp; Other'!#REF!</definedName>
    <definedName name="International_Trans._Co._YR_2006">'[30]Aday IS DECo &amp; Other'!#REF!</definedName>
    <definedName name="International_Trans._Co._YR_2007">'[30]Aday IS DECo &amp; Other'!#REF!</definedName>
    <definedName name="International_Trans._Co._YR_2008">'[30]Aday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[54]PL!$A:$IV</definedName>
    <definedName name="itec">[54]PL!$A$1:$A$65536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'[51]Tony''s Categories'!$D$6:$D$100</definedName>
    <definedName name="KeyCon_Close_Date">[35]Assumptions!$E$29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[55]Lists!$A$2:$A$4</definedName>
    <definedName name="L4_A">[56]total!#REF!</definedName>
    <definedName name="L4_B">[56]total!#REF!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[56]total!#REF!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'[51]Tony''s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'[30]Aday IS DECo &amp; Other'!#REF!</definedName>
    <definedName name="Management_Task_YR_2006">'[30]Aday IS DECo &amp; Other'!#REF!</definedName>
    <definedName name="Management_Task_YR_2007">'[30]Aday IS DECo &amp; Other'!#REF!</definedName>
    <definedName name="Management_Task_YR_2008">'[30]Aday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'[30]Aday IS EG Subs'!#REF!</definedName>
    <definedName name="MCGC_Elims_YR_2006">'[30]Aday IS EG Subs'!#REF!</definedName>
    <definedName name="MCGC_Elims_YR_2007">'[30]Aday IS EG Subs'!#REF!</definedName>
    <definedName name="MCGC_Elims_YR_2008">'[30]Aday IS EG Subs'!#REF!</definedName>
    <definedName name="MCGC_Subsidiaries">#REF!</definedName>
    <definedName name="MCGC_Subsidiaries_YR_2005">'[30]Aday IS EG Subs'!#REF!</definedName>
    <definedName name="MCGC_Subsidiaries_YR_2006">'[30]Aday IS EG Subs'!#REF!</definedName>
    <definedName name="MCGC_Subsidiaries_YR_2007">'[30]Aday IS EG Subs'!#REF!</definedName>
    <definedName name="MCGC_Subsidiaries_YR_2008">'[30]Aday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'[30]Aday IS EG Subs'!#REF!</definedName>
    <definedName name="MCH_Corp___Elims_YR_2006">'[30]Aday IS EG Subs'!#REF!</definedName>
    <definedName name="MCH_Corp___Elims_YR_2007">'[30]Aday IS EG Subs'!#REF!</definedName>
    <definedName name="MCH_Corp___Elims_YR_2008">'[30]Aday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'[30]Aday IS EG Subs'!#REF!</definedName>
    <definedName name="Midstream_Purch_Acct_YR_2006">'[30]Aday IS EG Subs'!#REF!</definedName>
    <definedName name="Midstream_Purch_Acct_YR_2007">'[30]Aday IS EG Subs'!#REF!</definedName>
    <definedName name="Midstream_Purch_Acct_YR_2008">'[30]Aday IS EG Subs'!#REF!</definedName>
    <definedName name="MILESTONES_1">#REF!</definedName>
    <definedName name="MILESTONES_2">#REF!</definedName>
    <definedName name="Millennium_Pipeline">#REF!</definedName>
    <definedName name="Millennium_Pipeline_YR_2005">'[30]Aday IS EG Subs'!#REF!</definedName>
    <definedName name="Millennium_Pipeline_YR_2006">'[30]Aday IS EG Subs'!#REF!</definedName>
    <definedName name="Millennium_Pipeline_YR_2007">'[30]Aday IS EG Subs'!#REF!</definedName>
    <definedName name="Millennium_Pipeline_YR_2008">'[30]Aday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'[31]Input Page'!#REF!</definedName>
    <definedName name="mix_total">'[31]Input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[57]RPT80MAR!$A$1:$D$77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'[35]JFJ-3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[58]Hierarchy!$B$2:$E$16455</definedName>
    <definedName name="non_cap_int">'[31]Input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[23]Assumptions!$E$21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[59]Sheet1!$H$75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'[30]Aday IS EG Subs'!#REF!</definedName>
    <definedName name="Oil___Gas_E_P_YR_2006">'[30]Aday IS EG Subs'!#REF!</definedName>
    <definedName name="Oil___Gas_E_P_YR_2007">'[30]Aday IS EG Subs'!#REF!</definedName>
    <definedName name="Oil___Gas_E_P_YR_2008">'[30]Aday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'[60]Income Statement'!#REF!</definedName>
    <definedName name="ORACLE_DEPRECIATION">'[61]Agriliance-allassets'!$A$1:$EG$15622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'[30]Aday IS DECo &amp; Other'!#REF!</definedName>
    <definedName name="Other_EG_Reg__excl_MichCon_Util__YR_2004">'[30]Aday IS DECo &amp; Other'!#REF!</definedName>
    <definedName name="Other_EG_Reg__excl_MichCon_Util__YR_2005">'[30]Aday IS DECo &amp; Other'!#REF!</definedName>
    <definedName name="Other_EG_Reg__excl_MichCon_Util__YR_2006">'[30]Aday IS DECo &amp; Other'!#REF!</definedName>
    <definedName name="Other_EG_Reg__excl_MichCon_Util__YR_2007">'[30]Aday IS DECo &amp; Other'!#REF!</definedName>
    <definedName name="Other_EG_Reg__excl_MichCon_Util__YR_2008">'[30]Aday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'[25]Input Page'!$G$10</definedName>
    <definedName name="other_mix_total">'[25]Input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[40]Input!$M$24</definedName>
    <definedName name="pctSWExp">[40]Input!$M$26</definedName>
    <definedName name="pctTraining">[40]Input!$M$25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'[26]Percent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'[30]Aday IS EG Subs'!#REF!</definedName>
    <definedName name="Pipeline_Eliminations_YR_2006">'[30]Aday IS EG Subs'!#REF!</definedName>
    <definedName name="Pipeline_Eliminations_YR_2007">'[30]Aday IS EG Subs'!#REF!</definedName>
    <definedName name="Pipeline_Eliminations_YR_2008">'[30]Aday IS EG Subs'!#REF!</definedName>
    <definedName name="Pipeline_Parent">#REF!</definedName>
    <definedName name="Pipeline_Parent_YR_2005">'[30]Aday IS EG Subs'!#REF!</definedName>
    <definedName name="Pipeline_Parent_YR_2006">'[30]Aday IS EG Subs'!#REF!</definedName>
    <definedName name="Pipeline_Parent_YR_2007">'[30]Aday IS EG Subs'!#REF!</definedName>
    <definedName name="Pipeline_Parent_YR_2008">'[30]Aday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[62]PLTSTM!#REF!</definedName>
    <definedName name="PLTDECTK">[63]PLTSTM!#REF!</definedName>
    <definedName name="Portland_Pipeline">#REF!</definedName>
    <definedName name="Portland_Pipeline_YR_2005">'[30]Aday IS EG Subs'!#REF!</definedName>
    <definedName name="Portland_Pipeline_YR_2006">'[30]Aday IS EG Subs'!#REF!</definedName>
    <definedName name="Portland_Pipeline_YR_2007">'[30]Aday IS EG Subs'!#REF!</definedName>
    <definedName name="Portland_Pipeline_YR_2008">'[30]Aday IS EG Subs'!#REF!</definedName>
    <definedName name="post_fossil">[35]Assumptions!$E$59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[23]Assumptions!$E$38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'[35]MTC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'[64]DACTIVE$'!$A$1:$IV$4,'[64]DACTIVE$'!$A$1:$A$65536</definedName>
    <definedName name="PRINT2">#REF!</definedName>
    <definedName name="printarea">#REF!</definedName>
    <definedName name="PrintareaDec">'[65]kWh-Mcf'!$E$97,'[65]kWh-Mcf'!$A$81:$E$118,'[65]kWh-Mcf'!$AM$86:$AO$118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'[25]Input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'[30]Aday IS EG Subs'!#REF!</definedName>
    <definedName name="Processing_Plants_YR_2006">'[30]Aday IS EG Subs'!#REF!</definedName>
    <definedName name="Processing_Plants_YR_2007">'[30]Aday IS EG Subs'!#REF!</definedName>
    <definedName name="Processing_Plants_YR_2008">'[30]Aday IS EG Subs'!#REF!</definedName>
    <definedName name="PROD">[17]DEPR96!#REF!</definedName>
    <definedName name="prod_depr">'[31]Input Page'!$E$17</definedName>
    <definedName name="Prod_Num">'[60]Income Statement'!#REF!</definedName>
    <definedName name="profitPerCust">[40]Input!#REF!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'[30]Aday IS DECo &amp; Other'!#REF!</definedName>
    <definedName name="Purchase_Accounting_YR_2006">'[30]Aday IS DECo &amp; Other'!#REF!</definedName>
    <definedName name="Purchase_Accounting_YR_2007">'[30]Aday IS DECo &amp; Other'!#REF!</definedName>
    <definedName name="Purchase_Accounting_YR_2008">'[30]Aday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'[66]Boston Edison'!$A$1:$M$3434</definedName>
    <definedName name="qw" hidden="1">{"'Metretek HTML'!$A$7:$W$42"}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'[67]Employee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'[68]Chart6-8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'[30]Aday IS EG Subs'!#REF!</definedName>
    <definedName name="So._Missouri_YR_2006">'[30]Aday IS EG Subs'!#REF!</definedName>
    <definedName name="So._Missouri_YR_2007">'[30]Aday IS EG Subs'!#REF!</definedName>
    <definedName name="So._Missouri_YR_2008">'[30]Aday IS EG Subs'!#REF!</definedName>
    <definedName name="solver_adj" hidden="1">[69]Database!#REF!,[69]Database!#REF!,[69]Database!#REF!,[69]Database!#REF!,[69]Database!#REF!,[69]Database!#REF!,[69]Database!#REF!</definedName>
    <definedName name="solver_tmp" hidden="1">[69]Database!#REF!,[69]Database!#REF!,[69]Database!#REF!,[69]Database!#REF!,[69]Database!#REF!,[69]Database!#REF!,[69]Database!#REF!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'[70]State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'[31]Input Page'!$E$9</definedName>
    <definedName name="store_total">'[31]Input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'[30]Aday IS DECo &amp; Other'!#REF!</definedName>
    <definedName name="Subtotal_Energy_Res_Consol_YR_2006">'[30]Aday IS DECo &amp; Other'!#REF!</definedName>
    <definedName name="Subtotal_Energy_Res_Consol_YR_2007">'[30]Aday IS DECo &amp; Other'!#REF!</definedName>
    <definedName name="Subtotal_Energy_Res_Consol_YR_2008">'[30]Aday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'[35]Keystone Swap Amort Sched'!$A$1:$F$241</definedName>
    <definedName name="SWITCH">[71]Assump!#REF!</definedName>
    <definedName name="Syndeco_Realty">#REF!</definedName>
    <definedName name="Syndeco_Realty_YR_2005">'[30]Aday IS DECo &amp; Other'!#REF!</definedName>
    <definedName name="Syndeco_Realty_YR_2006">'[30]Aday IS DECo &amp; Other'!#REF!</definedName>
    <definedName name="Syndeco_Realty_YR_2007">'[30]Aday IS DECo &amp; Other'!#REF!</definedName>
    <definedName name="Syndeco_Realty_YR_2008">'[30]Aday IS DECo &amp; Other'!#REF!</definedName>
    <definedName name="Synfuel_Gain__Loss__CPM">#REF!</definedName>
    <definedName name="sysOpImprov">[40]Input!#REF!</definedName>
    <definedName name="sysOpYears">[40]Input!#REF!</definedName>
    <definedName name="t_and_d_exp">'[31]Input Page'!#REF!</definedName>
    <definedName name="TABLE">#REF!</definedName>
    <definedName name="TABLE_A">#REF!</definedName>
    <definedName name="TABLE_A2">#REF!</definedName>
    <definedName name="TABLE_B">#REF!</definedName>
    <definedName name="Tacx_Factor">[35]Assumptions!$E$52</definedName>
    <definedName name="tax_base_on_inc">'[31]Input Page'!$E$14</definedName>
    <definedName name="tax_basis">'[31]Input Page'!$E$18</definedName>
    <definedName name="Tax_Credits_CPM">#REF!</definedName>
    <definedName name="Tax_Rate">#REF!</definedName>
    <definedName name="TAXES">#REF!</definedName>
    <definedName name="Taxrate">'[72]Case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'[43]190100'!#REF!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[73]Comp!#REF!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'[31]Input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'[31]Input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[22]December!#REF!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[74]Cover!$A$9</definedName>
    <definedName name="valDate">[38]Inputs!$B$1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'[30]Aday IS EG Subs'!#REF!</definedName>
    <definedName name="Vector_Pipeline_YR_2006">'[30]Aday IS EG Subs'!#REF!</definedName>
    <definedName name="Vector_Pipeline_YR_2007">'[30]Aday IS EG Subs'!#REF!</definedName>
    <definedName name="Vector_Pipeline_YR_2008">'[30]Aday IS EG Subs'!#REF!</definedName>
    <definedName name="version">[75]Cover!$A$9</definedName>
    <definedName name="WATERACT">'[2]Curr adj - depn basis diff'!#REF!</definedName>
    <definedName name="WCCGCR2">[68]Rates!$B$96:$C$190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'[76]PMG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[77]INPUTS!$C$17</definedName>
    <definedName name="yeartodate">[57]RPT80MAR!$A$84:$D$158</definedName>
    <definedName name="YEDATE">#REF!</definedName>
    <definedName name="YR_2005">'[30]Aday IS EG Subs'!#REF!</definedName>
    <definedName name="YR_2006">'[30]Aday IS EG Subs'!#REF!</definedName>
    <definedName name="YR_2007">'[30]Aday IS EG Subs'!#REF!</definedName>
    <definedName name="YR_2008">'[30]Aday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'[78]Time Phased Hours'!$A$1:$C$65536,'[78]Time Phased Hours'!$A$3:$IV$5</definedName>
    <definedName name="Z_B7A05E1E_93CE_40AF_8215_EED8EE94C1F4_.wvu.PrintArea" hidden="1">'[78]Risk Profile'!$A$1:$AA$187</definedName>
    <definedName name="zaph">#REF!</definedName>
    <definedName name="zero">0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9" i="1" l="1"/>
  <c r="B97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8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2" i="1" s="1"/>
  <c r="B56" i="1" s="1"/>
  <c r="B57" i="1" s="1"/>
  <c r="B58" i="1" s="1"/>
  <c r="B59" i="1" s="1"/>
  <c r="B60" i="1" s="1"/>
  <c r="B61" i="1" s="1"/>
  <c r="B62" i="1" s="1"/>
  <c r="B63" i="1" s="1"/>
  <c r="B64" i="1" s="1"/>
  <c r="B66" i="1" s="1"/>
  <c r="B67" i="1" s="1"/>
  <c r="B68" i="1" s="1"/>
  <c r="B69" i="1" s="1"/>
  <c r="B70" i="1" s="1"/>
  <c r="B71" i="1" s="1"/>
  <c r="B72" i="1" s="1"/>
  <c r="B73" i="1" s="1"/>
  <c r="B75" i="1" s="1"/>
  <c r="B78" i="1" s="1"/>
  <c r="B79" i="1" s="1"/>
  <c r="D104" i="1"/>
  <c r="D108" i="1" s="1"/>
  <c r="L99" i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G85" i="1"/>
  <c r="H84" i="1"/>
  <c r="I84" i="1" s="1"/>
  <c r="H83" i="1"/>
  <c r="I83" i="1" s="1"/>
  <c r="G82" i="1"/>
  <c r="H81" i="1"/>
  <c r="I81" i="1" s="1"/>
  <c r="G80" i="1"/>
  <c r="H79" i="1"/>
  <c r="I79" i="1" s="1"/>
  <c r="H73" i="1"/>
  <c r="H72" i="1"/>
  <c r="H71" i="1"/>
  <c r="H70" i="1"/>
  <c r="H69" i="1"/>
  <c r="H68" i="1"/>
  <c r="H67" i="1"/>
  <c r="H66" i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G50" i="1"/>
  <c r="I49" i="1"/>
  <c r="H48" i="1"/>
  <c r="I48" i="1" s="1"/>
  <c r="H47" i="1"/>
  <c r="H46" i="1"/>
  <c r="I45" i="1"/>
  <c r="G45" i="1"/>
  <c r="H44" i="1"/>
  <c r="H43" i="1"/>
  <c r="I43" i="1" s="1"/>
  <c r="H42" i="1"/>
  <c r="I42" i="1" s="1"/>
  <c r="G41" i="1"/>
  <c r="G40" i="1"/>
  <c r="H39" i="1"/>
  <c r="I39" i="1" s="1"/>
  <c r="H38" i="1"/>
  <c r="I38" i="1" s="1"/>
  <c r="G37" i="1"/>
  <c r="G36" i="1"/>
  <c r="G35" i="1"/>
  <c r="H34" i="1"/>
  <c r="I34" i="1" s="1"/>
  <c r="H33" i="1"/>
  <c r="I33" i="1" s="1"/>
  <c r="H32" i="1"/>
  <c r="I32" i="1" s="1"/>
  <c r="G31" i="1"/>
  <c r="H30" i="1"/>
  <c r="I30" i="1" s="1"/>
  <c r="H29" i="1"/>
  <c r="I29" i="1" s="1"/>
  <c r="H28" i="1"/>
  <c r="I28" i="1" s="1"/>
  <c r="H27" i="1"/>
  <c r="I27" i="1" s="1"/>
  <c r="H26" i="1"/>
  <c r="G25" i="1"/>
  <c r="H24" i="1"/>
  <c r="I24" i="1" s="1"/>
  <c r="H23" i="1"/>
  <c r="I23" i="1" s="1"/>
  <c r="H22" i="1"/>
  <c r="I22" i="1" s="1"/>
  <c r="H21" i="1"/>
  <c r="H20" i="1"/>
  <c r="I20" i="1" s="1"/>
  <c r="H19" i="1"/>
  <c r="I19" i="1" s="1"/>
  <c r="G18" i="1"/>
  <c r="G17" i="1"/>
  <c r="H16" i="1"/>
  <c r="I16" i="1" s="1"/>
  <c r="H15" i="1"/>
  <c r="I15" i="1" s="1"/>
  <c r="H14" i="1"/>
  <c r="I14" i="1" s="1"/>
  <c r="H13" i="1"/>
  <c r="I13" i="1" s="1"/>
  <c r="G12" i="1"/>
  <c r="H11" i="1"/>
  <c r="I11" i="1" s="1"/>
  <c r="G10" i="1"/>
  <c r="J25" i="1" l="1"/>
  <c r="G38" i="1"/>
  <c r="J38" i="1" s="1"/>
  <c r="G32" i="1"/>
  <c r="J32" i="1" s="1"/>
  <c r="G15" i="1"/>
  <c r="J15" i="1" s="1"/>
  <c r="G87" i="1"/>
  <c r="J87" i="1" s="1"/>
  <c r="H85" i="1"/>
  <c r="I85" i="1" s="1"/>
  <c r="H50" i="1"/>
  <c r="I50" i="1" s="1"/>
  <c r="G23" i="1"/>
  <c r="J23" i="1" s="1"/>
  <c r="G28" i="1"/>
  <c r="J28" i="1" s="1"/>
  <c r="G86" i="1"/>
  <c r="J86" i="1" s="1"/>
  <c r="H41" i="1"/>
  <c r="I41" i="1" s="1"/>
  <c r="G89" i="1"/>
  <c r="J89" i="1" s="1"/>
  <c r="G92" i="1"/>
  <c r="J92" i="1" s="1"/>
  <c r="H36" i="1"/>
  <c r="I36" i="1" s="1"/>
  <c r="H40" i="1"/>
  <c r="I40" i="1" s="1"/>
  <c r="G93" i="1"/>
  <c r="J93" i="1" s="1"/>
  <c r="G19" i="1"/>
  <c r="J19" i="1" s="1"/>
  <c r="G20" i="1"/>
  <c r="J20" i="1" s="1"/>
  <c r="H80" i="1"/>
  <c r="I80" i="1" s="1"/>
  <c r="H82" i="1"/>
  <c r="I82" i="1" s="1"/>
  <c r="J82" i="1" s="1"/>
  <c r="G83" i="1"/>
  <c r="J83" i="1" s="1"/>
  <c r="G91" i="1"/>
  <c r="J91" i="1" s="1"/>
  <c r="E97" i="1"/>
  <c r="G11" i="1"/>
  <c r="J11" i="1" s="1"/>
  <c r="H35" i="1"/>
  <c r="I35" i="1" s="1"/>
  <c r="H37" i="1"/>
  <c r="I37" i="1" s="1"/>
  <c r="J49" i="1"/>
  <c r="H10" i="1"/>
  <c r="I10" i="1" s="1"/>
  <c r="J10" i="1" s="1"/>
  <c r="G21" i="1"/>
  <c r="G79" i="1"/>
  <c r="J79" i="1" s="1"/>
  <c r="G84" i="1"/>
  <c r="J84" i="1" s="1"/>
  <c r="G88" i="1"/>
  <c r="J88" i="1" s="1"/>
  <c r="H18" i="1"/>
  <c r="I18" i="1" s="1"/>
  <c r="G26" i="1"/>
  <c r="H31" i="1"/>
  <c r="I31" i="1" s="1"/>
  <c r="J45" i="1"/>
  <c r="I46" i="1"/>
  <c r="J46" i="1" s="1"/>
  <c r="I66" i="1"/>
  <c r="J66" i="1" s="1"/>
  <c r="H75" i="1"/>
  <c r="I26" i="1"/>
  <c r="I72" i="1"/>
  <c r="J72" i="1" s="1"/>
  <c r="I68" i="1"/>
  <c r="J68" i="1" s="1"/>
  <c r="G75" i="1"/>
  <c r="J56" i="1"/>
  <c r="I21" i="1"/>
  <c r="I44" i="1"/>
  <c r="J44" i="1" s="1"/>
  <c r="I70" i="1"/>
  <c r="J70" i="1" s="1"/>
  <c r="H12" i="1"/>
  <c r="I12" i="1" s="1"/>
  <c r="G34" i="1"/>
  <c r="J34" i="1" s="1"/>
  <c r="G43" i="1"/>
  <c r="J43" i="1" s="1"/>
  <c r="I47" i="1"/>
  <c r="J47" i="1" s="1"/>
  <c r="I67" i="1"/>
  <c r="J67" i="1" s="1"/>
  <c r="I69" i="1"/>
  <c r="J69" i="1" s="1"/>
  <c r="I71" i="1"/>
  <c r="J71" i="1" s="1"/>
  <c r="I73" i="1"/>
  <c r="J73" i="1" s="1"/>
  <c r="G78" i="1"/>
  <c r="G95" i="1"/>
  <c r="J95" i="1" s="1"/>
  <c r="G30" i="1"/>
  <c r="J30" i="1" s="1"/>
  <c r="G14" i="1"/>
  <c r="J14" i="1" s="1"/>
  <c r="H17" i="1"/>
  <c r="I17" i="1" s="1"/>
  <c r="G22" i="1"/>
  <c r="J22" i="1" s="1"/>
  <c r="G27" i="1"/>
  <c r="J27" i="1" s="1"/>
  <c r="E52" i="1"/>
  <c r="H78" i="1"/>
  <c r="G16" i="1"/>
  <c r="J16" i="1" s="1"/>
  <c r="G24" i="1"/>
  <c r="J24" i="1" s="1"/>
  <c r="G29" i="1"/>
  <c r="J29" i="1" s="1"/>
  <c r="G33" i="1"/>
  <c r="J33" i="1" s="1"/>
  <c r="G39" i="1"/>
  <c r="J39" i="1" s="1"/>
  <c r="G42" i="1"/>
  <c r="J42" i="1" s="1"/>
  <c r="G48" i="1"/>
  <c r="J48" i="1" s="1"/>
  <c r="G81" i="1"/>
  <c r="J81" i="1" s="1"/>
  <c r="G90" i="1"/>
  <c r="J90" i="1" s="1"/>
  <c r="G94" i="1"/>
  <c r="J94" i="1" s="1"/>
  <c r="G13" i="1"/>
  <c r="J13" i="1" s="1"/>
  <c r="J50" i="1" l="1"/>
  <c r="J85" i="1"/>
  <c r="J40" i="1"/>
  <c r="J21" i="1"/>
  <c r="J80" i="1"/>
  <c r="J36" i="1"/>
  <c r="J41" i="1"/>
  <c r="J35" i="1"/>
  <c r="J31" i="1"/>
  <c r="J18" i="1"/>
  <c r="J37" i="1"/>
  <c r="J26" i="1"/>
  <c r="J12" i="1"/>
  <c r="G97" i="1"/>
  <c r="I75" i="1"/>
  <c r="H97" i="1"/>
  <c r="I78" i="1"/>
  <c r="I97" i="1" s="1"/>
  <c r="J17" i="1"/>
  <c r="J75" i="1"/>
  <c r="N75" i="1" s="1"/>
  <c r="I52" i="1"/>
  <c r="G52" i="1"/>
  <c r="H52" i="1"/>
  <c r="G99" i="1" l="1"/>
  <c r="I99" i="1"/>
  <c r="J52" i="1"/>
  <c r="N52" i="1" s="1"/>
  <c r="H99" i="1"/>
  <c r="J78" i="1"/>
  <c r="J97" i="1" s="1"/>
  <c r="N97" i="1" s="1"/>
  <c r="N99" i="1" l="1"/>
  <c r="J99" i="1"/>
</calcChain>
</file>

<file path=xl/sharedStrings.xml><?xml version="1.0" encoding="utf-8"?>
<sst xmlns="http://schemas.openxmlformats.org/spreadsheetml/2006/main" count="182" uniqueCount="132">
  <si>
    <t>Atlantic City Electric ("ACE")</t>
  </si>
  <si>
    <t>Line</t>
  </si>
  <si>
    <t>Detailed Description</t>
  </si>
  <si>
    <t>Description</t>
  </si>
  <si>
    <t>Gross
Timing Difference</t>
  </si>
  <si>
    <t>Federal
ADIT</t>
  </si>
  <si>
    <t>New Jersey
ADIT</t>
  </si>
  <si>
    <t>Federal
Benefit</t>
  </si>
  <si>
    <t>Total
ADIT</t>
  </si>
  <si>
    <t>Variance</t>
  </si>
  <si>
    <t>FERC Account 190 - Non-Current</t>
  </si>
  <si>
    <t>Accrued Liability - Benefits</t>
  </si>
  <si>
    <t>Accrued Benefits</t>
  </si>
  <si>
    <t>Accrued Liability - Bodily Injuries</t>
  </si>
  <si>
    <t>Accrued Worker's Compensation</t>
  </si>
  <si>
    <t>Accrued Liability - Bonuses &amp; Incentives</t>
  </si>
  <si>
    <t>Accrued Bonuses &amp; Incentives</t>
  </si>
  <si>
    <t>Accrued Liability - Claims</t>
  </si>
  <si>
    <t>Accrued Liability - DC PLUG DDOT</t>
  </si>
  <si>
    <t>Accrued Liability - DC Distribution Underground</t>
  </si>
  <si>
    <t>Accrued Liability - Environmental</t>
  </si>
  <si>
    <t>Accrued Environmental Liability</t>
  </si>
  <si>
    <t>Accrued Liability - Legal</t>
  </si>
  <si>
    <t>Accrued Liability - Other</t>
  </si>
  <si>
    <t>Accrued Other Expenses</t>
  </si>
  <si>
    <t>Accrued Liability - Other Incentive Plans</t>
  </si>
  <si>
    <t>Accrued Liability - Payroll Taxes AIP</t>
  </si>
  <si>
    <t>Accrued Payroll Taxes - AIP</t>
  </si>
  <si>
    <t>Accrued Liability - Retention</t>
  </si>
  <si>
    <t>Accrued Retention</t>
  </si>
  <si>
    <t>Accrued Liability - Severance</t>
  </si>
  <si>
    <t>Accrued Severance</t>
  </si>
  <si>
    <t>Accrued Liability - Unbilled Deferral</t>
  </si>
  <si>
    <t>Unbilled Deferral Liability</t>
  </si>
  <si>
    <t>Accrued Liability - Vacation</t>
  </si>
  <si>
    <t>Accrued Vacation</t>
  </si>
  <si>
    <t>Accrued Liability - Worker's Compensation</t>
  </si>
  <si>
    <t>Accrued State Income Taxes</t>
  </si>
  <si>
    <t>State Income Taxes</t>
  </si>
  <si>
    <t>Allowance for Doubtful Accounts</t>
  </si>
  <si>
    <t>ASC 712 OPEB Obligation</t>
  </si>
  <si>
    <t>Accrued OPEB</t>
  </si>
  <si>
    <t>Asset Retirement Obligation</t>
  </si>
  <si>
    <t>Deferred Compensation Plan</t>
  </si>
  <si>
    <t>Deferred Compensation</t>
  </si>
  <si>
    <t>Deferred Revenue</t>
  </si>
  <si>
    <t>FASB 112 Liability</t>
  </si>
  <si>
    <t>FIN48 Interest</t>
  </si>
  <si>
    <t>Other - 190</t>
  </si>
  <si>
    <t>Non-Pension Post Retirement Benefit Obligation</t>
  </si>
  <si>
    <t>Other Deferred Credits</t>
  </si>
  <si>
    <t>Regulatory Liability</t>
  </si>
  <si>
    <t>Regulatory Liability - Deferred MTC Tax Revenue</t>
  </si>
  <si>
    <t>Regulatory Liability - Generation Deferral</t>
  </si>
  <si>
    <t>Regulatory Liability - NJ Lifeline</t>
  </si>
  <si>
    <t>Regulatory Liability - Other</t>
  </si>
  <si>
    <t>Regulatory Liability - SBC Unbilled Deferral</t>
  </si>
  <si>
    <t>Regulatory Liability - Solar Renewable Energy</t>
  </si>
  <si>
    <t>Regulatory Liability - Transmission Unbilled Deferral</t>
  </si>
  <si>
    <t>Regulatory Liability - Universal Service Fund</t>
  </si>
  <si>
    <t>Sales &amp; Use Tax Reserve</t>
  </si>
  <si>
    <t>Charitable Contribution Carryforward</t>
  </si>
  <si>
    <t>Federal Net Operating Loss Carryforward</t>
  </si>
  <si>
    <t>State Net Operating Loss Carryforward</t>
  </si>
  <si>
    <t>NJ AMA Credit</t>
  </si>
  <si>
    <t>Unamortized Investment Tax Credits</t>
  </si>
  <si>
    <t>Unamortized Investment Tax Credit</t>
  </si>
  <si>
    <t>Other 190</t>
  </si>
  <si>
    <t>FAS 109 - Regulatory Liability</t>
  </si>
  <si>
    <t>Total FERC Account 190</t>
  </si>
  <si>
    <t>FERC Account 282 - Property</t>
  </si>
  <si>
    <t>Powertax Plant ML - Fed</t>
  </si>
  <si>
    <t>Plant Deferred Taxes - FAS 109</t>
  </si>
  <si>
    <t>Powertax Plant - Fed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</si>
  <si>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</si>
  <si>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</si>
  <si>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</si>
  <si>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</si>
  <si>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</si>
  <si>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</si>
  <si>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Powertax ARO - Fed</t>
  </si>
  <si>
    <t>Non Powertax Plant - Fed</t>
  </si>
  <si>
    <t>Non Powertax CWIP - Fed</t>
  </si>
  <si>
    <t>Non Powertax AFUDC Equity CWIP - Fed</t>
  </si>
  <si>
    <t>Powertax Plant - NJ</t>
  </si>
  <si>
    <t>Powertax CIAC - NJ</t>
  </si>
  <si>
    <t>Powertax AFUDC Equity - NJ</t>
  </si>
  <si>
    <t>Powertax Flow-through - NJ</t>
  </si>
  <si>
    <t>Powertax ARO - NJ</t>
  </si>
  <si>
    <t>Non Powertax Plant - NJ</t>
  </si>
  <si>
    <t>Non Powertax CWIP - NJ</t>
  </si>
  <si>
    <t>Non Powertax AFUDC Equity CWIP - NJ</t>
  </si>
  <si>
    <t>Total FERC Account 282</t>
  </si>
  <si>
    <t>FERC Account 283 - Non-Current</t>
  </si>
  <si>
    <t>Allowance for Excess Material</t>
  </si>
  <si>
    <t>Materials Reserve</t>
  </si>
  <si>
    <t>Deferred Cloud Implementation Costs</t>
  </si>
  <si>
    <t>Other Deferred Debits</t>
  </si>
  <si>
    <t>Pension Asset</t>
  </si>
  <si>
    <t>Regulatory Asset - Accrued Vacation</t>
  </si>
  <si>
    <t>Regulatory Asset</t>
  </si>
  <si>
    <t>Regulatory Asset - AMI</t>
  </si>
  <si>
    <t>Regulatory Asset - Asset Retirement Obligation</t>
  </si>
  <si>
    <t>Regulatory Asset - Clean Energy Deferral</t>
  </si>
  <si>
    <t>Regulatory Asset - Conservation Program</t>
  </si>
  <si>
    <t>Regulatory Asset - Electric Vehicles</t>
  </si>
  <si>
    <t>Regulatory Asset - NGC Deferral</t>
  </si>
  <si>
    <t>Regulatory Asset - NJ Base Rates</t>
  </si>
  <si>
    <t>Regulatory Asset - Other</t>
  </si>
  <si>
    <t>Regulatory Asset - RSCP Deferral</t>
  </si>
  <si>
    <t>Regulatory Asset - Solar Renewable Energy</t>
  </si>
  <si>
    <t>Regulatory Asset - Storm Deferral</t>
  </si>
  <si>
    <t>Regulatory Asset - Stranded Costs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</si>
  <si>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</si>
  <si>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</si>
  <si>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</si>
  <si>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</si>
  <si>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</si>
  <si>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</si>
  <si>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</si>
  <si>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New Jersey</t>
  </si>
  <si>
    <t>Other</t>
  </si>
  <si>
    <t>Total</t>
  </si>
  <si>
    <t>Footnotes</t>
  </si>
  <si>
    <t>Note 1</t>
  </si>
  <si>
    <r>
      <t>Refer to tab "</t>
    </r>
    <r>
      <rPr>
        <sz val="10"/>
        <color rgb="FFFF0000"/>
        <rFont val="Arial"/>
        <family val="2"/>
      </rPr>
      <t>TBBS_2021</t>
    </r>
    <r>
      <rPr>
        <sz val="10"/>
        <color rgb="FF002060"/>
        <rFont val="Arial"/>
        <family val="2"/>
      </rPr>
      <t>" for further details and support.</t>
    </r>
  </si>
  <si>
    <t>Accumulated Deferred Income Taxes Supplemental Work Paper</t>
  </si>
  <si>
    <t>For the Year Ended December 31, 2021</t>
  </si>
  <si>
    <t>FERC
Form 1</t>
  </si>
  <si>
    <t>Accumulated Deferred Income Taxes (December 31, 2021)</t>
  </si>
  <si>
    <t>Charitable Contribution Carryforward - NJ</t>
  </si>
  <si>
    <t>State Net Operating Loss Carryforward -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</si>
</sst>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3" fillId="0" borderId="3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43" fontId="6" fillId="0" borderId="0" xfId="1" applyFont="1" applyFill="1"/>
    <xf numFmtId="10" fontId="6" fillId="0" borderId="0" xfId="2" applyNumberFormat="1" applyFont="1" applyFill="1"/>
    <xf numFmtId="0" fontId="7" fillId="0" borderId="0" xfId="0" applyFont="1" applyFill="1" applyAlignment="1">
      <alignment horizontal="center" wrapText="1"/>
    </xf>
    <xf numFmtId="165" fontId="6" fillId="0" borderId="0" xfId="1" applyNumberFormat="1" applyFont="1" applyFill="1"/>
    <xf numFmtId="44" fontId="6" fillId="0" borderId="0" xfId="0" applyNumberFormat="1" applyFont="1" applyFill="1"/>
    <xf numFmtId="164" fontId="6" fillId="0" borderId="0" xfId="0" applyNumberFormat="1" applyFont="1" applyFill="1"/>
    <xf numFmtId="0" fontId="8" fillId="0" borderId="0" xfId="0" applyFont="1" applyFill="1" applyAlignment="1">
      <alignment horizontal="center"/>
    </xf>
    <xf numFmtId="165" fontId="6" fillId="0" borderId="0" xfId="0" applyNumberFormat="1" applyFont="1" applyFill="1"/>
    <xf numFmtId="0" fontId="7" fillId="0" borderId="3" xfId="0" applyFont="1" applyFill="1" applyBorder="1"/>
    <xf numFmtId="43" fontId="6" fillId="0" borderId="0" xfId="0" applyNumberFormat="1" applyFont="1" applyFill="1"/>
    <xf numFmtId="10" fontId="7" fillId="0" borderId="1" xfId="0" applyNumberFormat="1" applyFont="1" applyFill="1" applyBorder="1"/>
    <xf numFmtId="41" fontId="6" fillId="0" borderId="0" xfId="0" applyNumberFormat="1" applyFont="1" applyFill="1"/>
    <xf numFmtId="0" fontId="7" fillId="0" borderId="7" xfId="0" applyFont="1" applyFill="1" applyBorder="1" applyAlignment="1">
      <alignment horizontal="center" wrapText="1"/>
    </xf>
    <xf numFmtId="0" fontId="9" fillId="0" borderId="0" xfId="0" applyFont="1" applyFill="1"/>
    <xf numFmtId="165" fontId="6" fillId="2" borderId="0" xfId="1" applyNumberFormat="1" applyFont="1" applyFill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7" xfId="1" applyNumberFormat="1" applyFont="1" applyFill="1" applyBorder="1"/>
    <xf numFmtId="165" fontId="7" fillId="0" borderId="2" xfId="1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C226"/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C227"/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C228"/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/>
        </row>
        <row r="252">
          <cell r="C252"/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/>
        </row>
        <row r="253">
          <cell r="C253"/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/>
        </row>
        <row r="254">
          <cell r="C254"/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/>
        </row>
        <row r="278">
          <cell r="C278"/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/>
        </row>
        <row r="279">
          <cell r="C279"/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/>
        </row>
        <row r="280">
          <cell r="C280"/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7D3E-E93D-4309-A766-2AA06E6082DA}">
  <sheetPr>
    <tabColor theme="8" tint="0.79998168889431442"/>
    <pageSetUpPr fitToPage="1"/>
  </sheetPr>
  <dimension ref="A1:P127"/>
  <sheetViews>
    <sheetView tabSelected="1" zoomScale="80" zoomScaleNormal="80" workbookViewId="0">
      <pane ySplit="7" topLeftCell="A11" activePane="bottomLeft" state="frozen"/>
      <selection activeCell="K30" sqref="K30"/>
      <selection pane="bottomLeft" activeCell="P20" sqref="P20"/>
    </sheetView>
  </sheetViews>
  <sheetFormatPr defaultColWidth="9.1796875" defaultRowHeight="12.5" x14ac:dyDescent="0.25"/>
  <cols>
    <col min="1" max="1" width="2.81640625" style="5" customWidth="1"/>
    <col min="2" max="2" width="9.1796875" style="26"/>
    <col min="3" max="3" width="46.54296875" style="5" bestFit="1" customWidth="1"/>
    <col min="4" max="4" width="42.81640625" style="5" bestFit="1" customWidth="1"/>
    <col min="5" max="5" width="18.7265625" style="5" customWidth="1"/>
    <col min="6" max="6" width="2.7265625" style="5" customWidth="1"/>
    <col min="7" max="10" width="18.7265625" style="5" customWidth="1"/>
    <col min="11" max="11" width="2.7265625" style="5" customWidth="1"/>
    <col min="12" max="12" width="15.7265625" style="5" customWidth="1"/>
    <col min="13" max="13" width="2.7265625" style="5" customWidth="1"/>
    <col min="14" max="14" width="15.7265625" style="5" customWidth="1"/>
    <col min="15" max="15" width="9.1796875" style="5"/>
    <col min="16" max="16" width="16.26953125" style="5" bestFit="1" customWidth="1"/>
    <col min="17" max="16384" width="9.1796875" style="5"/>
  </cols>
  <sheetData>
    <row r="1" spans="1:14" ht="13" x14ac:dyDescent="0.3">
      <c r="A1" s="6" t="s">
        <v>0</v>
      </c>
    </row>
    <row r="2" spans="1:14" ht="13" x14ac:dyDescent="0.3">
      <c r="A2" s="6" t="s">
        <v>126</v>
      </c>
      <c r="E2" s="7"/>
      <c r="F2" s="7"/>
    </row>
    <row r="3" spans="1:14" ht="13" x14ac:dyDescent="0.3">
      <c r="A3" s="1" t="s">
        <v>127</v>
      </c>
    </row>
    <row r="4" spans="1:14" ht="13" x14ac:dyDescent="0.3">
      <c r="A4" s="1"/>
    </row>
    <row r="5" spans="1:14" x14ac:dyDescent="0.25">
      <c r="I5" s="8"/>
    </row>
    <row r="6" spans="1:14" ht="13" x14ac:dyDescent="0.3">
      <c r="E6" s="34" t="s">
        <v>129</v>
      </c>
      <c r="F6" s="35"/>
      <c r="G6" s="35"/>
      <c r="H6" s="35"/>
      <c r="I6" s="35"/>
      <c r="J6" s="36"/>
    </row>
    <row r="7" spans="1:14" ht="26" x14ac:dyDescent="0.3">
      <c r="B7" s="26" t="s">
        <v>1</v>
      </c>
      <c r="C7" s="6" t="s">
        <v>2</v>
      </c>
      <c r="D7" s="6" t="s">
        <v>3</v>
      </c>
      <c r="E7" s="9" t="s">
        <v>4</v>
      </c>
      <c r="F7" s="9"/>
      <c r="G7" s="9" t="s">
        <v>5</v>
      </c>
      <c r="H7" s="9" t="s">
        <v>6</v>
      </c>
      <c r="I7" s="9" t="s">
        <v>7</v>
      </c>
      <c r="J7" s="9" t="s">
        <v>8</v>
      </c>
      <c r="K7" s="6"/>
      <c r="L7" s="19" t="s">
        <v>128</v>
      </c>
      <c r="M7" s="9"/>
      <c r="N7" s="19" t="s">
        <v>9</v>
      </c>
    </row>
    <row r="8" spans="1:14" ht="4.5" customHeight="1" x14ac:dyDescent="0.25"/>
    <row r="9" spans="1:14" ht="13" x14ac:dyDescent="0.3">
      <c r="C9" s="20" t="s">
        <v>10</v>
      </c>
    </row>
    <row r="10" spans="1:14" x14ac:dyDescent="0.25">
      <c r="B10" s="26">
        <v>1</v>
      </c>
      <c r="C10" s="5" t="s">
        <v>11</v>
      </c>
      <c r="D10" s="5" t="s">
        <v>12</v>
      </c>
      <c r="E10" s="10">
        <v>2946788.2417822997</v>
      </c>
      <c r="F10" s="10"/>
      <c r="G10" s="10">
        <f t="shared" ref="G10:G43" si="0">E10*$D$103</f>
        <v>618825.53077428287</v>
      </c>
      <c r="H10" s="10">
        <f t="shared" ref="H10:H24" si="1">E10*$D$105</f>
        <v>265210.94176040695</v>
      </c>
      <c r="I10" s="10">
        <f t="shared" ref="I10:I24" si="2">-SUM(H10:H10)*$D$103</f>
        <v>-55694.297769685458</v>
      </c>
      <c r="J10" s="10">
        <f t="shared" ref="J10:J43" si="3">SUM(G10:I10)</f>
        <v>828342.17476500431</v>
      </c>
      <c r="K10" s="10"/>
      <c r="L10" s="10"/>
      <c r="M10" s="10"/>
      <c r="N10" s="10"/>
    </row>
    <row r="11" spans="1:14" x14ac:dyDescent="0.25">
      <c r="B11" s="26">
        <f>B10+1</f>
        <v>2</v>
      </c>
      <c r="C11" s="5" t="s">
        <v>13</v>
      </c>
      <c r="D11" s="5" t="s">
        <v>14</v>
      </c>
      <c r="E11" s="10">
        <v>5166746.9700000007</v>
      </c>
      <c r="F11" s="10"/>
      <c r="G11" s="10">
        <f t="shared" si="0"/>
        <v>1085016.8637000001</v>
      </c>
      <c r="H11" s="10">
        <f t="shared" si="1"/>
        <v>465007.22730000003</v>
      </c>
      <c r="I11" s="10">
        <f t="shared" si="2"/>
        <v>-97651.517733000001</v>
      </c>
      <c r="J11" s="10">
        <f t="shared" si="3"/>
        <v>1452372.573267</v>
      </c>
      <c r="K11" s="10"/>
      <c r="L11" s="10"/>
      <c r="M11" s="10"/>
      <c r="N11" s="10"/>
    </row>
    <row r="12" spans="1:14" x14ac:dyDescent="0.25">
      <c r="B12" s="26">
        <f t="shared" ref="B12:B50" si="4">B11+1</f>
        <v>3</v>
      </c>
      <c r="C12" s="5" t="s">
        <v>15</v>
      </c>
      <c r="D12" s="5" t="s">
        <v>16</v>
      </c>
      <c r="E12" s="10">
        <v>6462464.0099999998</v>
      </c>
      <c r="F12" s="10"/>
      <c r="G12" s="10">
        <f t="shared" si="0"/>
        <v>1357117.4420999999</v>
      </c>
      <c r="H12" s="10">
        <f t="shared" si="1"/>
        <v>581621.76089999999</v>
      </c>
      <c r="I12" s="10">
        <f t="shared" si="2"/>
        <v>-122140.569789</v>
      </c>
      <c r="J12" s="10">
        <f t="shared" si="3"/>
        <v>1816598.6332109997</v>
      </c>
      <c r="K12" s="10"/>
      <c r="L12" s="10"/>
      <c r="M12" s="10"/>
      <c r="N12" s="10"/>
    </row>
    <row r="13" spans="1:14" x14ac:dyDescent="0.25">
      <c r="B13" s="26">
        <f t="shared" si="4"/>
        <v>4</v>
      </c>
      <c r="C13" s="5" t="s">
        <v>17</v>
      </c>
      <c r="D13" s="5" t="s">
        <v>14</v>
      </c>
      <c r="E13" s="10">
        <v>0</v>
      </c>
      <c r="F13" s="10"/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f t="shared" si="3"/>
        <v>0</v>
      </c>
      <c r="K13" s="10"/>
      <c r="L13" s="10"/>
      <c r="M13" s="10"/>
      <c r="N13" s="10"/>
    </row>
    <row r="14" spans="1:14" x14ac:dyDescent="0.25">
      <c r="B14" s="26">
        <f t="shared" si="4"/>
        <v>5</v>
      </c>
      <c r="C14" s="5" t="s">
        <v>18</v>
      </c>
      <c r="D14" s="5" t="s">
        <v>19</v>
      </c>
      <c r="E14" s="10">
        <v>0</v>
      </c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/>
      <c r="L14" s="10"/>
      <c r="M14" s="10"/>
      <c r="N14" s="10"/>
    </row>
    <row r="15" spans="1:14" x14ac:dyDescent="0.25">
      <c r="B15" s="26">
        <f t="shared" si="4"/>
        <v>6</v>
      </c>
      <c r="C15" s="5" t="s">
        <v>20</v>
      </c>
      <c r="D15" s="5" t="s">
        <v>21</v>
      </c>
      <c r="E15" s="10">
        <v>941638.91999999981</v>
      </c>
      <c r="F15" s="10"/>
      <c r="G15" s="10">
        <f t="shared" si="0"/>
        <v>197744.17319999996</v>
      </c>
      <c r="H15" s="10">
        <f t="shared" si="1"/>
        <v>84747.502799999973</v>
      </c>
      <c r="I15" s="10">
        <f t="shared" si="2"/>
        <v>-17796.975587999994</v>
      </c>
      <c r="J15" s="10">
        <f t="shared" si="3"/>
        <v>264694.70041199995</v>
      </c>
      <c r="K15" s="10"/>
      <c r="L15" s="10"/>
      <c r="M15" s="10"/>
      <c r="N15" s="10"/>
    </row>
    <row r="16" spans="1:14" x14ac:dyDescent="0.25">
      <c r="B16" s="26">
        <f t="shared" si="4"/>
        <v>7</v>
      </c>
      <c r="C16" s="5" t="s">
        <v>22</v>
      </c>
      <c r="D16" s="5" t="s">
        <v>22</v>
      </c>
      <c r="E16" s="10">
        <v>182500</v>
      </c>
      <c r="F16" s="10"/>
      <c r="G16" s="10">
        <f t="shared" si="0"/>
        <v>38325</v>
      </c>
      <c r="H16" s="10">
        <f t="shared" si="1"/>
        <v>16425</v>
      </c>
      <c r="I16" s="10">
        <f t="shared" si="2"/>
        <v>-3449.25</v>
      </c>
      <c r="J16" s="10">
        <f>SUM(G16:I16)</f>
        <v>51300.75</v>
      </c>
      <c r="K16" s="10"/>
      <c r="L16" s="10"/>
      <c r="M16" s="10"/>
      <c r="N16" s="10"/>
    </row>
    <row r="17" spans="2:14" x14ac:dyDescent="0.25">
      <c r="B17" s="26">
        <f t="shared" si="4"/>
        <v>8</v>
      </c>
      <c r="C17" s="5" t="s">
        <v>23</v>
      </c>
      <c r="D17" s="5" t="s">
        <v>24</v>
      </c>
      <c r="E17" s="10">
        <v>5933523.4300000006</v>
      </c>
      <c r="F17" s="10"/>
      <c r="G17" s="10">
        <f t="shared" si="0"/>
        <v>1246039.9203000001</v>
      </c>
      <c r="H17" s="10">
        <f t="shared" si="1"/>
        <v>534017.10869999998</v>
      </c>
      <c r="I17" s="10">
        <f t="shared" si="2"/>
        <v>-112143.59282699999</v>
      </c>
      <c r="J17" s="10">
        <f t="shared" si="3"/>
        <v>1667913.4361730001</v>
      </c>
      <c r="K17" s="10"/>
      <c r="L17" s="10"/>
      <c r="M17" s="10"/>
      <c r="N17" s="10"/>
    </row>
    <row r="18" spans="2:14" x14ac:dyDescent="0.25">
      <c r="B18" s="26">
        <f t="shared" si="4"/>
        <v>9</v>
      </c>
      <c r="C18" s="5" t="s">
        <v>25</v>
      </c>
      <c r="D18" s="5" t="s">
        <v>16</v>
      </c>
      <c r="E18" s="10">
        <v>285440.31</v>
      </c>
      <c r="F18" s="10"/>
      <c r="G18" s="10">
        <f t="shared" si="0"/>
        <v>59942.465099999994</v>
      </c>
      <c r="H18" s="10">
        <f t="shared" si="1"/>
        <v>25689.627899999999</v>
      </c>
      <c r="I18" s="10">
        <f t="shared" si="2"/>
        <v>-5394.8218589999997</v>
      </c>
      <c r="J18" s="10">
        <f t="shared" si="3"/>
        <v>80237.27114099999</v>
      </c>
      <c r="K18" s="10"/>
      <c r="L18" s="10"/>
      <c r="M18" s="10"/>
      <c r="N18" s="10"/>
    </row>
    <row r="19" spans="2:14" x14ac:dyDescent="0.25">
      <c r="B19" s="26">
        <f t="shared" si="4"/>
        <v>10</v>
      </c>
      <c r="C19" s="5" t="s">
        <v>26</v>
      </c>
      <c r="D19" s="5" t="s">
        <v>27</v>
      </c>
      <c r="E19" s="10">
        <v>505259.19</v>
      </c>
      <c r="F19" s="10"/>
      <c r="G19" s="10">
        <f t="shared" si="0"/>
        <v>106104.4299</v>
      </c>
      <c r="H19" s="10">
        <f t="shared" si="1"/>
        <v>45473.327099999995</v>
      </c>
      <c r="I19" s="10">
        <f t="shared" si="2"/>
        <v>-9549.3986909999985</v>
      </c>
      <c r="J19" s="10">
        <f t="shared" si="3"/>
        <v>142028.35830899997</v>
      </c>
      <c r="K19" s="10"/>
      <c r="L19" s="10"/>
      <c r="M19" s="10"/>
      <c r="N19" s="10"/>
    </row>
    <row r="20" spans="2:14" x14ac:dyDescent="0.25">
      <c r="B20" s="26">
        <f t="shared" si="4"/>
        <v>11</v>
      </c>
      <c r="C20" s="5" t="s">
        <v>28</v>
      </c>
      <c r="D20" s="5" t="s">
        <v>29</v>
      </c>
      <c r="E20" s="10">
        <v>0</v>
      </c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/>
      <c r="L20" s="10"/>
      <c r="M20" s="10"/>
      <c r="N20" s="10"/>
    </row>
    <row r="21" spans="2:14" x14ac:dyDescent="0.25">
      <c r="B21" s="26">
        <f t="shared" si="4"/>
        <v>12</v>
      </c>
      <c r="C21" s="5" t="s">
        <v>30</v>
      </c>
      <c r="D21" s="5" t="s">
        <v>31</v>
      </c>
      <c r="E21" s="10">
        <v>13299.239669996794</v>
      </c>
      <c r="F21" s="10"/>
      <c r="G21" s="10">
        <f t="shared" si="0"/>
        <v>2792.8403306993268</v>
      </c>
      <c r="H21" s="10">
        <f t="shared" si="1"/>
        <v>1196.9315702997114</v>
      </c>
      <c r="I21" s="10">
        <f t="shared" si="2"/>
        <v>-251.3556297629394</v>
      </c>
      <c r="J21" s="10">
        <f t="shared" si="3"/>
        <v>3738.416271236099</v>
      </c>
      <c r="K21" s="10"/>
      <c r="L21" s="10"/>
      <c r="M21" s="10"/>
      <c r="N21" s="10"/>
    </row>
    <row r="22" spans="2:14" x14ac:dyDescent="0.25">
      <c r="B22" s="26">
        <f t="shared" si="4"/>
        <v>13</v>
      </c>
      <c r="C22" s="5" t="s">
        <v>32</v>
      </c>
      <c r="D22" s="5" t="s">
        <v>33</v>
      </c>
      <c r="E22" s="10">
        <v>0</v>
      </c>
      <c r="F22" s="10"/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/>
      <c r="L22" s="10"/>
      <c r="M22" s="10"/>
      <c r="N22" s="10"/>
    </row>
    <row r="23" spans="2:14" x14ac:dyDescent="0.25">
      <c r="B23" s="26">
        <f t="shared" si="4"/>
        <v>14</v>
      </c>
      <c r="C23" s="5" t="s">
        <v>34</v>
      </c>
      <c r="D23" s="5" t="s">
        <v>35</v>
      </c>
      <c r="E23" s="10">
        <v>3219116.0313720168</v>
      </c>
      <c r="F23" s="10"/>
      <c r="G23" s="10">
        <f t="shared" si="0"/>
        <v>676014.36658812349</v>
      </c>
      <c r="H23" s="10">
        <f t="shared" si="1"/>
        <v>289720.44282348151</v>
      </c>
      <c r="I23" s="10">
        <f t="shared" si="2"/>
        <v>-60841.292992931114</v>
      </c>
      <c r="J23" s="10">
        <f t="shared" si="3"/>
        <v>904893.51641867391</v>
      </c>
      <c r="K23" s="10"/>
      <c r="L23" s="10"/>
      <c r="M23" s="10"/>
      <c r="N23" s="10"/>
    </row>
    <row r="24" spans="2:14" x14ac:dyDescent="0.25">
      <c r="B24" s="26">
        <f t="shared" si="4"/>
        <v>15</v>
      </c>
      <c r="C24" s="5" t="s">
        <v>36</v>
      </c>
      <c r="D24" s="5" t="s">
        <v>14</v>
      </c>
      <c r="E24" s="10">
        <v>5401808.1099999994</v>
      </c>
      <c r="F24" s="10"/>
      <c r="G24" s="10">
        <f t="shared" si="0"/>
        <v>1134379.7030999998</v>
      </c>
      <c r="H24" s="10">
        <f t="shared" si="1"/>
        <v>486162.72989999992</v>
      </c>
      <c r="I24" s="10">
        <f t="shared" si="2"/>
        <v>-102094.17327899998</v>
      </c>
      <c r="J24" s="10">
        <f t="shared" si="3"/>
        <v>1518448.2597209997</v>
      </c>
      <c r="K24" s="10"/>
      <c r="L24" s="10"/>
      <c r="M24" s="10"/>
      <c r="N24" s="10"/>
    </row>
    <row r="25" spans="2:14" x14ac:dyDescent="0.25">
      <c r="B25" s="26">
        <f t="shared" si="4"/>
        <v>16</v>
      </c>
      <c r="C25" s="5" t="s">
        <v>37</v>
      </c>
      <c r="D25" s="5" t="s">
        <v>38</v>
      </c>
      <c r="E25" s="10">
        <v>-9990</v>
      </c>
      <c r="F25" s="10"/>
      <c r="G25" s="10">
        <f t="shared" si="0"/>
        <v>-2097.9</v>
      </c>
      <c r="H25" s="21"/>
      <c r="I25" s="21"/>
      <c r="J25" s="10">
        <f t="shared" si="3"/>
        <v>-2097.9</v>
      </c>
      <c r="K25" s="10"/>
      <c r="L25" s="10"/>
      <c r="M25" s="10"/>
      <c r="N25" s="10"/>
    </row>
    <row r="26" spans="2:14" x14ac:dyDescent="0.25">
      <c r="B26" s="26">
        <f t="shared" si="4"/>
        <v>17</v>
      </c>
      <c r="C26" s="5" t="s">
        <v>39</v>
      </c>
      <c r="D26" s="5" t="s">
        <v>39</v>
      </c>
      <c r="E26" s="10">
        <v>63970515.410000004</v>
      </c>
      <c r="F26" s="10"/>
      <c r="G26" s="10">
        <f t="shared" si="0"/>
        <v>13433808.236099999</v>
      </c>
      <c r="H26" s="10">
        <f t="shared" ref="H26:H44" si="5">E26*$D$105</f>
        <v>5757346.3869000003</v>
      </c>
      <c r="I26" s="10">
        <f t="shared" ref="I26:I50" si="6">-SUM(H26:H26)*$D$103</f>
        <v>-1209042.741249</v>
      </c>
      <c r="J26" s="10">
        <f t="shared" si="3"/>
        <v>17982111.881751001</v>
      </c>
      <c r="K26" s="10"/>
      <c r="L26" s="10"/>
      <c r="M26" s="10"/>
      <c r="N26" s="10"/>
    </row>
    <row r="27" spans="2:14" x14ac:dyDescent="0.25">
      <c r="B27" s="26">
        <f t="shared" si="4"/>
        <v>18</v>
      </c>
      <c r="C27" s="5" t="s">
        <v>40</v>
      </c>
      <c r="D27" s="5" t="s">
        <v>41</v>
      </c>
      <c r="E27" s="10">
        <v>261792</v>
      </c>
      <c r="F27" s="10"/>
      <c r="G27" s="10">
        <f t="shared" si="0"/>
        <v>54976.32</v>
      </c>
      <c r="H27" s="10">
        <f t="shared" si="5"/>
        <v>23561.279999999999</v>
      </c>
      <c r="I27" s="10">
        <f t="shared" si="6"/>
        <v>-4947.8687999999993</v>
      </c>
      <c r="J27" s="10">
        <f t="shared" si="3"/>
        <v>73589.731200000009</v>
      </c>
      <c r="K27" s="10"/>
      <c r="L27" s="10"/>
      <c r="M27" s="10"/>
      <c r="N27" s="10"/>
    </row>
    <row r="28" spans="2:14" x14ac:dyDescent="0.25">
      <c r="B28" s="26">
        <f t="shared" si="4"/>
        <v>19</v>
      </c>
      <c r="C28" s="5" t="s">
        <v>42</v>
      </c>
      <c r="D28" s="5" t="s">
        <v>42</v>
      </c>
      <c r="E28" s="10">
        <v>8805981.7200000007</v>
      </c>
      <c r="F28" s="10"/>
      <c r="G28" s="10">
        <f t="shared" si="0"/>
        <v>1849256.1612</v>
      </c>
      <c r="H28" s="10">
        <f t="shared" si="5"/>
        <v>792538.35480000009</v>
      </c>
      <c r="I28" s="10">
        <f t="shared" si="6"/>
        <v>-166433.054508</v>
      </c>
      <c r="J28" s="10">
        <f t="shared" si="3"/>
        <v>2475361.4614919997</v>
      </c>
      <c r="K28" s="10"/>
      <c r="L28" s="10"/>
      <c r="M28" s="10"/>
      <c r="N28" s="10"/>
    </row>
    <row r="29" spans="2:14" x14ac:dyDescent="0.25">
      <c r="B29" s="26">
        <f t="shared" si="4"/>
        <v>20</v>
      </c>
      <c r="C29" s="5" t="s">
        <v>43</v>
      </c>
      <c r="D29" s="5" t="s">
        <v>44</v>
      </c>
      <c r="E29" s="10">
        <v>77694.7</v>
      </c>
      <c r="F29" s="10"/>
      <c r="G29" s="10">
        <f t="shared" si="0"/>
        <v>16315.886999999999</v>
      </c>
      <c r="H29" s="10">
        <f t="shared" si="5"/>
        <v>6992.5229999999992</v>
      </c>
      <c r="I29" s="10">
        <f t="shared" si="6"/>
        <v>-1468.4298299999998</v>
      </c>
      <c r="J29" s="10">
        <f t="shared" si="3"/>
        <v>21839.980169999995</v>
      </c>
      <c r="K29" s="10"/>
      <c r="L29" s="10"/>
      <c r="M29" s="10"/>
      <c r="N29" s="10"/>
    </row>
    <row r="30" spans="2:14" x14ac:dyDescent="0.25">
      <c r="B30" s="26">
        <f t="shared" si="4"/>
        <v>21</v>
      </c>
      <c r="C30" s="5" t="s">
        <v>45</v>
      </c>
      <c r="D30" s="5" t="s">
        <v>45</v>
      </c>
      <c r="E30" s="10">
        <v>10764426.800000001</v>
      </c>
      <c r="F30" s="10"/>
      <c r="G30" s="10">
        <f t="shared" si="0"/>
        <v>2260529.628</v>
      </c>
      <c r="H30" s="10">
        <f t="shared" si="5"/>
        <v>968798.41200000001</v>
      </c>
      <c r="I30" s="10">
        <f t="shared" si="6"/>
        <v>-203447.66652</v>
      </c>
      <c r="J30" s="10">
        <f>SUM(G30:I30)</f>
        <v>3025880.3734800001</v>
      </c>
      <c r="K30" s="10"/>
      <c r="L30" s="10"/>
      <c r="M30" s="10"/>
      <c r="N30" s="10"/>
    </row>
    <row r="31" spans="2:14" x14ac:dyDescent="0.25">
      <c r="B31" s="26">
        <f t="shared" si="4"/>
        <v>22</v>
      </c>
      <c r="C31" s="5" t="s">
        <v>46</v>
      </c>
      <c r="D31" s="5" t="s">
        <v>41</v>
      </c>
      <c r="E31" s="10">
        <v>274290</v>
      </c>
      <c r="F31" s="10"/>
      <c r="G31" s="10">
        <f t="shared" si="0"/>
        <v>57600.9</v>
      </c>
      <c r="H31" s="10">
        <f t="shared" si="5"/>
        <v>24686.1</v>
      </c>
      <c r="I31" s="10">
        <f t="shared" si="6"/>
        <v>-5184.0809999999992</v>
      </c>
      <c r="J31" s="10">
        <f t="shared" si="3"/>
        <v>77102.918999999994</v>
      </c>
      <c r="K31" s="10"/>
      <c r="L31" s="10"/>
      <c r="M31" s="10"/>
      <c r="N31" s="10"/>
    </row>
    <row r="32" spans="2:14" x14ac:dyDescent="0.25">
      <c r="B32" s="26">
        <f t="shared" si="4"/>
        <v>23</v>
      </c>
      <c r="C32" s="5" t="s">
        <v>47</v>
      </c>
      <c r="D32" s="5" t="s">
        <v>48</v>
      </c>
      <c r="E32" s="10">
        <v>47990</v>
      </c>
      <c r="F32" s="10"/>
      <c r="G32" s="10">
        <f t="shared" si="0"/>
        <v>10077.9</v>
      </c>
      <c r="H32" s="10">
        <f t="shared" si="5"/>
        <v>4319.0999999999995</v>
      </c>
      <c r="I32" s="10">
        <f t="shared" si="6"/>
        <v>-907.01099999999985</v>
      </c>
      <c r="J32" s="10">
        <f t="shared" si="3"/>
        <v>13489.989</v>
      </c>
      <c r="K32" s="10"/>
      <c r="L32" s="10"/>
      <c r="M32" s="10"/>
      <c r="N32" s="10"/>
    </row>
    <row r="33" spans="2:14" x14ac:dyDescent="0.25">
      <c r="B33" s="26">
        <f t="shared" si="4"/>
        <v>24</v>
      </c>
      <c r="C33" s="5" t="s">
        <v>49</v>
      </c>
      <c r="D33" s="5" t="s">
        <v>41</v>
      </c>
      <c r="E33" s="10">
        <v>11794801.82</v>
      </c>
      <c r="F33" s="10"/>
      <c r="G33" s="10">
        <f t="shared" si="0"/>
        <v>2476908.3821999999</v>
      </c>
      <c r="H33" s="10">
        <f t="shared" si="5"/>
        <v>1061532.1638</v>
      </c>
      <c r="I33" s="10">
        <f t="shared" si="6"/>
        <v>-222921.75439799999</v>
      </c>
      <c r="J33" s="10">
        <f t="shared" si="3"/>
        <v>3315518.7916020001</v>
      </c>
      <c r="K33" s="10"/>
      <c r="L33" s="10"/>
      <c r="M33" s="10"/>
      <c r="N33" s="10"/>
    </row>
    <row r="34" spans="2:14" x14ac:dyDescent="0.25">
      <c r="B34" s="26">
        <f t="shared" si="4"/>
        <v>25</v>
      </c>
      <c r="C34" s="5" t="s">
        <v>50</v>
      </c>
      <c r="D34" s="5" t="s">
        <v>50</v>
      </c>
      <c r="E34" s="10">
        <v>174849</v>
      </c>
      <c r="F34" s="10"/>
      <c r="G34" s="10">
        <f t="shared" si="0"/>
        <v>36718.29</v>
      </c>
      <c r="H34" s="10">
        <f t="shared" si="5"/>
        <v>15736.41</v>
      </c>
      <c r="I34" s="10">
        <f t="shared" si="6"/>
        <v>-3304.6460999999999</v>
      </c>
      <c r="J34" s="10">
        <f t="shared" si="3"/>
        <v>49150.053899999999</v>
      </c>
      <c r="K34" s="10"/>
      <c r="L34" s="10"/>
      <c r="M34" s="10"/>
      <c r="N34" s="10"/>
    </row>
    <row r="35" spans="2:14" x14ac:dyDescent="0.25">
      <c r="B35" s="26">
        <f t="shared" si="4"/>
        <v>26</v>
      </c>
      <c r="C35" s="5" t="s">
        <v>52</v>
      </c>
      <c r="D35" s="5" t="s">
        <v>51</v>
      </c>
      <c r="E35" s="10">
        <v>4259458.3</v>
      </c>
      <c r="F35" s="10"/>
      <c r="G35" s="10">
        <f t="shared" si="0"/>
        <v>894486.2429999999</v>
      </c>
      <c r="H35" s="10">
        <f t="shared" si="5"/>
        <v>383351.24699999997</v>
      </c>
      <c r="I35" s="10">
        <f t="shared" si="6"/>
        <v>-80503.761869999988</v>
      </c>
      <c r="J35" s="10">
        <f t="shared" si="3"/>
        <v>1197333.7281299997</v>
      </c>
      <c r="K35" s="10"/>
      <c r="L35" s="10"/>
      <c r="M35" s="10"/>
      <c r="N35" s="10"/>
    </row>
    <row r="36" spans="2:14" x14ac:dyDescent="0.25">
      <c r="B36" s="26">
        <f t="shared" si="4"/>
        <v>27</v>
      </c>
      <c r="C36" s="5" t="s">
        <v>53</v>
      </c>
      <c r="D36" s="5" t="s">
        <v>51</v>
      </c>
      <c r="E36" s="10">
        <v>13677437</v>
      </c>
      <c r="F36" s="10"/>
      <c r="G36" s="10">
        <f t="shared" si="0"/>
        <v>2872261.77</v>
      </c>
      <c r="H36" s="10">
        <f t="shared" si="5"/>
        <v>1230969.3299999998</v>
      </c>
      <c r="I36" s="10">
        <f t="shared" si="6"/>
        <v>-258503.55929999996</v>
      </c>
      <c r="J36" s="10">
        <f t="shared" si="3"/>
        <v>3844727.5406999998</v>
      </c>
      <c r="K36" s="10"/>
      <c r="L36" s="10"/>
      <c r="M36" s="10"/>
      <c r="N36" s="10"/>
    </row>
    <row r="37" spans="2:14" x14ac:dyDescent="0.25">
      <c r="B37" s="26">
        <f t="shared" si="4"/>
        <v>28</v>
      </c>
      <c r="C37" s="5" t="s">
        <v>54</v>
      </c>
      <c r="D37" s="5" t="s">
        <v>51</v>
      </c>
      <c r="E37" s="10">
        <v>471176.07</v>
      </c>
      <c r="F37" s="10"/>
      <c r="G37" s="10">
        <f t="shared" si="0"/>
        <v>98946.974699999992</v>
      </c>
      <c r="H37" s="10">
        <f t="shared" si="5"/>
        <v>42405.846299999997</v>
      </c>
      <c r="I37" s="10">
        <f t="shared" si="6"/>
        <v>-8905.227723</v>
      </c>
      <c r="J37" s="10">
        <f t="shared" si="3"/>
        <v>132447.59327700001</v>
      </c>
      <c r="K37" s="10"/>
      <c r="L37" s="10"/>
      <c r="M37" s="10"/>
      <c r="N37" s="10"/>
    </row>
    <row r="38" spans="2:14" x14ac:dyDescent="0.25">
      <c r="B38" s="26">
        <f t="shared" si="4"/>
        <v>29</v>
      </c>
      <c r="C38" s="5" t="s">
        <v>55</v>
      </c>
      <c r="D38" s="5" t="s">
        <v>51</v>
      </c>
      <c r="E38" s="10">
        <v>5243816.5399999991</v>
      </c>
      <c r="F38" s="10"/>
      <c r="G38" s="10">
        <f t="shared" si="0"/>
        <v>1101201.4733999998</v>
      </c>
      <c r="H38" s="10">
        <f t="shared" si="5"/>
        <v>471943.48859999992</v>
      </c>
      <c r="I38" s="10">
        <f t="shared" si="6"/>
        <v>-99108.132605999985</v>
      </c>
      <c r="J38" s="10">
        <f t="shared" si="3"/>
        <v>1474036.8293939999</v>
      </c>
      <c r="K38" s="10"/>
      <c r="L38" s="10"/>
      <c r="M38" s="10"/>
      <c r="N38" s="10"/>
    </row>
    <row r="39" spans="2:14" x14ac:dyDescent="0.25">
      <c r="B39" s="26">
        <f t="shared" si="4"/>
        <v>30</v>
      </c>
      <c r="C39" s="5" t="s">
        <v>56</v>
      </c>
      <c r="D39" s="5" t="s">
        <v>51</v>
      </c>
      <c r="E39" s="10">
        <v>2169545.69</v>
      </c>
      <c r="F39" s="10"/>
      <c r="G39" s="10">
        <f t="shared" si="0"/>
        <v>455604.59489999997</v>
      </c>
      <c r="H39" s="10">
        <f t="shared" si="5"/>
        <v>195259.1121</v>
      </c>
      <c r="I39" s="10">
        <f t="shared" si="6"/>
        <v>-41004.413541000002</v>
      </c>
      <c r="J39" s="10">
        <f t="shared" si="3"/>
        <v>609859.29345899995</v>
      </c>
      <c r="K39" s="10"/>
      <c r="L39" s="10"/>
      <c r="M39" s="10"/>
      <c r="N39" s="10"/>
    </row>
    <row r="40" spans="2:14" x14ac:dyDescent="0.25">
      <c r="B40" s="26">
        <f t="shared" si="4"/>
        <v>31</v>
      </c>
      <c r="C40" s="5" t="s">
        <v>57</v>
      </c>
      <c r="D40" s="5" t="s">
        <v>51</v>
      </c>
      <c r="E40" s="10">
        <v>1171535.68</v>
      </c>
      <c r="F40" s="10"/>
      <c r="G40" s="10">
        <f t="shared" si="0"/>
        <v>246022.49279999998</v>
      </c>
      <c r="H40" s="10">
        <f t="shared" si="5"/>
        <v>105438.21119999999</v>
      </c>
      <c r="I40" s="10">
        <f t="shared" si="6"/>
        <v>-22142.024351999997</v>
      </c>
      <c r="J40" s="10">
        <f t="shared" si="3"/>
        <v>329318.67964799999</v>
      </c>
      <c r="K40" s="10"/>
      <c r="L40" s="10"/>
      <c r="M40" s="10"/>
      <c r="N40" s="10"/>
    </row>
    <row r="41" spans="2:14" x14ac:dyDescent="0.25">
      <c r="B41" s="26">
        <f t="shared" si="4"/>
        <v>32</v>
      </c>
      <c r="C41" s="5" t="s">
        <v>58</v>
      </c>
      <c r="D41" s="5" t="s">
        <v>51</v>
      </c>
      <c r="E41" s="10">
        <v>2428579.85</v>
      </c>
      <c r="F41" s="10"/>
      <c r="G41" s="10">
        <f t="shared" si="0"/>
        <v>510001.76850000001</v>
      </c>
      <c r="H41" s="10">
        <f t="shared" si="5"/>
        <v>218572.18650000001</v>
      </c>
      <c r="I41" s="10">
        <f t="shared" si="6"/>
        <v>-45900.159164999997</v>
      </c>
      <c r="J41" s="10">
        <f t="shared" si="3"/>
        <v>682673.79583500011</v>
      </c>
      <c r="K41" s="10"/>
      <c r="L41" s="10"/>
      <c r="M41" s="10"/>
      <c r="N41" s="10"/>
    </row>
    <row r="42" spans="2:14" x14ac:dyDescent="0.25">
      <c r="B42" s="26">
        <f t="shared" si="4"/>
        <v>33</v>
      </c>
      <c r="C42" s="5" t="s">
        <v>59</v>
      </c>
      <c r="D42" s="5" t="s">
        <v>51</v>
      </c>
      <c r="E42" s="10">
        <v>1479039.27</v>
      </c>
      <c r="F42" s="10"/>
      <c r="G42" s="10">
        <f t="shared" si="0"/>
        <v>310598.24670000002</v>
      </c>
      <c r="H42" s="10">
        <f t="shared" si="5"/>
        <v>133113.5343</v>
      </c>
      <c r="I42" s="10">
        <f t="shared" si="6"/>
        <v>-27953.842203</v>
      </c>
      <c r="J42" s="10">
        <f t="shared" si="3"/>
        <v>415757.93879700004</v>
      </c>
      <c r="K42" s="10"/>
      <c r="L42" s="10"/>
      <c r="M42" s="10"/>
      <c r="N42" s="10"/>
    </row>
    <row r="43" spans="2:14" x14ac:dyDescent="0.25">
      <c r="B43" s="26">
        <f t="shared" si="4"/>
        <v>34</v>
      </c>
      <c r="C43" s="5" t="s">
        <v>60</v>
      </c>
      <c r="D43" s="5" t="s">
        <v>60</v>
      </c>
      <c r="E43" s="10">
        <v>87382.1</v>
      </c>
      <c r="F43" s="10"/>
      <c r="G43" s="10">
        <f t="shared" si="0"/>
        <v>18350.241000000002</v>
      </c>
      <c r="H43" s="10">
        <f t="shared" si="5"/>
        <v>7864.3890000000001</v>
      </c>
      <c r="I43" s="10">
        <f t="shared" si="6"/>
        <v>-1651.52169</v>
      </c>
      <c r="J43" s="10">
        <f t="shared" si="3"/>
        <v>24563.10831</v>
      </c>
      <c r="K43" s="10"/>
      <c r="L43" s="10"/>
      <c r="M43" s="10"/>
      <c r="N43" s="10"/>
    </row>
    <row r="44" spans="2:14" x14ac:dyDescent="0.25">
      <c r="B44" s="26">
        <f t="shared" si="4"/>
        <v>35</v>
      </c>
      <c r="C44" s="5" t="s">
        <v>130</v>
      </c>
      <c r="D44" s="5" t="s">
        <v>61</v>
      </c>
      <c r="E44" s="10">
        <v>3566990</v>
      </c>
      <c r="F44" s="10"/>
      <c r="G44" s="21"/>
      <c r="H44" s="10">
        <f t="shared" si="5"/>
        <v>321029.09999999998</v>
      </c>
      <c r="I44" s="10">
        <f t="shared" si="6"/>
        <v>-67416.11099999999</v>
      </c>
      <c r="J44" s="10">
        <f t="shared" ref="J44:J50" si="7">SUM(G44:I44)</f>
        <v>253612.989</v>
      </c>
      <c r="K44" s="10"/>
      <c r="L44" s="10"/>
      <c r="M44" s="10"/>
      <c r="N44" s="10"/>
    </row>
    <row r="45" spans="2:14" x14ac:dyDescent="0.25">
      <c r="B45" s="26">
        <f t="shared" si="4"/>
        <v>36</v>
      </c>
      <c r="C45" s="5" t="s">
        <v>62</v>
      </c>
      <c r="D45" s="5" t="s">
        <v>62</v>
      </c>
      <c r="E45" s="10">
        <v>0</v>
      </c>
      <c r="F45" s="10"/>
      <c r="G45" s="10">
        <f>E45*$D$103</f>
        <v>0</v>
      </c>
      <c r="H45" s="10">
        <v>0</v>
      </c>
      <c r="I45" s="10">
        <f t="shared" si="6"/>
        <v>0</v>
      </c>
      <c r="J45" s="10">
        <f t="shared" si="7"/>
        <v>0</v>
      </c>
      <c r="K45" s="10"/>
      <c r="L45" s="10"/>
      <c r="M45" s="10"/>
      <c r="N45" s="10"/>
    </row>
    <row r="46" spans="2:14" x14ac:dyDescent="0.25">
      <c r="B46" s="26">
        <f t="shared" si="4"/>
        <v>37</v>
      </c>
      <c r="C46" s="5" t="s">
        <v>131</v>
      </c>
      <c r="D46" s="5" t="s">
        <v>63</v>
      </c>
      <c r="E46" s="10">
        <v>601773513.42689204</v>
      </c>
      <c r="F46" s="10"/>
      <c r="G46" s="21"/>
      <c r="H46" s="10">
        <f>E46*$D$105</f>
        <v>54159616.208420284</v>
      </c>
      <c r="I46" s="10">
        <f t="shared" si="6"/>
        <v>-11373519.40376826</v>
      </c>
      <c r="J46" s="10">
        <f t="shared" si="7"/>
        <v>42786096.80465202</v>
      </c>
      <c r="K46" s="10"/>
      <c r="L46" s="10"/>
      <c r="M46" s="10"/>
      <c r="N46" s="10"/>
    </row>
    <row r="47" spans="2:14" x14ac:dyDescent="0.25">
      <c r="B47" s="26">
        <f t="shared" si="4"/>
        <v>38</v>
      </c>
      <c r="C47" s="5" t="s">
        <v>64</v>
      </c>
      <c r="D47" s="5" t="s">
        <v>64</v>
      </c>
      <c r="E47" s="10">
        <v>6237233</v>
      </c>
      <c r="F47" s="10"/>
      <c r="G47" s="21"/>
      <c r="H47" s="10">
        <f>E47*$D$105</f>
        <v>561350.97</v>
      </c>
      <c r="I47" s="10">
        <f t="shared" si="6"/>
        <v>-117883.70369999998</v>
      </c>
      <c r="J47" s="10">
        <f t="shared" si="7"/>
        <v>443467.26630000002</v>
      </c>
      <c r="K47" s="10"/>
      <c r="L47" s="10"/>
      <c r="M47" s="10"/>
      <c r="N47" s="10"/>
    </row>
    <row r="48" spans="2:14" x14ac:dyDescent="0.25">
      <c r="B48" s="26">
        <f t="shared" si="4"/>
        <v>39</v>
      </c>
      <c r="C48" s="5" t="s">
        <v>65</v>
      </c>
      <c r="D48" s="5" t="s">
        <v>66</v>
      </c>
      <c r="E48" s="10">
        <v>2391979</v>
      </c>
      <c r="F48" s="10"/>
      <c r="G48" s="10">
        <f>E48*$D$103</f>
        <v>502315.58999999997</v>
      </c>
      <c r="H48" s="10">
        <f>E48*$D$105</f>
        <v>215278.11</v>
      </c>
      <c r="I48" s="10">
        <f t="shared" si="6"/>
        <v>-45208.403099999996</v>
      </c>
      <c r="J48" s="10">
        <f t="shared" si="7"/>
        <v>672385.29689999996</v>
      </c>
      <c r="K48" s="10"/>
      <c r="L48" s="10"/>
      <c r="M48" s="10"/>
      <c r="N48" s="10"/>
    </row>
    <row r="49" spans="2:14" x14ac:dyDescent="0.25">
      <c r="B49" s="26">
        <f t="shared" si="4"/>
        <v>40</v>
      </c>
      <c r="C49" s="5" t="s">
        <v>67</v>
      </c>
      <c r="D49" s="5" t="s">
        <v>67</v>
      </c>
      <c r="E49" s="10">
        <v>101.5022548120328</v>
      </c>
      <c r="F49" s="10"/>
      <c r="G49" s="10">
        <v>7.9710986614227197</v>
      </c>
      <c r="H49" s="10">
        <v>26.026816666126201</v>
      </c>
      <c r="I49" s="10">
        <f t="shared" si="6"/>
        <v>-5.4656314998865021</v>
      </c>
      <c r="J49" s="10">
        <f t="shared" si="7"/>
        <v>28.532283827662422</v>
      </c>
      <c r="K49" s="10"/>
      <c r="L49" s="10"/>
      <c r="M49" s="10"/>
      <c r="N49" s="10"/>
    </row>
    <row r="50" spans="2:14" x14ac:dyDescent="0.25">
      <c r="B50" s="26">
        <f t="shared" si="4"/>
        <v>41</v>
      </c>
      <c r="C50" s="5" t="s">
        <v>68</v>
      </c>
      <c r="D50" s="5" t="s">
        <v>68</v>
      </c>
      <c r="E50" s="10">
        <v>201709600.41337189</v>
      </c>
      <c r="F50" s="10"/>
      <c r="G50" s="10">
        <f>E50*$D$103</f>
        <v>42359016.086808093</v>
      </c>
      <c r="H50" s="10">
        <f>E50*$D$105</f>
        <v>18153864.037203468</v>
      </c>
      <c r="I50" s="10">
        <f t="shared" si="6"/>
        <v>-3812311.4478127281</v>
      </c>
      <c r="J50" s="10">
        <f t="shared" si="7"/>
        <v>56700568.676198833</v>
      </c>
      <c r="K50" s="10"/>
      <c r="L50" s="10"/>
      <c r="M50" s="10"/>
      <c r="N50" s="10"/>
    </row>
    <row r="51" spans="2:14" ht="4.5" customHeight="1" x14ac:dyDescent="0.25"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3" x14ac:dyDescent="0.3">
      <c r="B52" s="26">
        <f>B50+1</f>
        <v>42</v>
      </c>
      <c r="C52" s="6" t="s">
        <v>69</v>
      </c>
      <c r="E52" s="22">
        <f>SUM(E10:E51)</f>
        <v>973888323.74534309</v>
      </c>
      <c r="F52" s="22"/>
      <c r="G52" s="22">
        <f>SUM(G10:G51)</f>
        <v>76085209.992499858</v>
      </c>
      <c r="H52" s="22">
        <f>SUM(H10:H51)</f>
        <v>87650865.128694594</v>
      </c>
      <c r="I52" s="22">
        <f>SUM(I10:I51)</f>
        <v>-18406681.677025869</v>
      </c>
      <c r="J52" s="22">
        <f>SUM(J10:J51)</f>
        <v>145329393.44416857</v>
      </c>
      <c r="K52" s="10"/>
      <c r="L52" s="23">
        <v>145329393.44416857</v>
      </c>
      <c r="M52" s="23"/>
      <c r="N52" s="24">
        <f>J52-L52</f>
        <v>0</v>
      </c>
    </row>
    <row r="53" spans="2:14" x14ac:dyDescent="0.25"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3" x14ac:dyDescent="0.3">
      <c r="C55" s="20" t="s">
        <v>70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x14ac:dyDescent="0.25">
      <c r="B56" s="26">
        <f>B52+1</f>
        <v>43</v>
      </c>
      <c r="C56" s="5" t="s">
        <v>71</v>
      </c>
      <c r="D56" s="5" t="s">
        <v>72</v>
      </c>
      <c r="E56" s="10">
        <v>-1169716736.2</v>
      </c>
      <c r="F56" s="10"/>
      <c r="G56" s="10">
        <f t="shared" ref="G56:G64" si="8">E56*$D$103</f>
        <v>-245640514.602</v>
      </c>
      <c r="H56" s="21"/>
      <c r="I56" s="21"/>
      <c r="J56" s="10">
        <f>SUM(G56:I56)</f>
        <v>-245640514.602</v>
      </c>
      <c r="K56" s="10"/>
      <c r="L56" s="10"/>
      <c r="M56" s="10"/>
      <c r="N56" s="10"/>
    </row>
    <row r="57" spans="2:14" x14ac:dyDescent="0.25">
      <c r="B57" s="26">
        <f>B56+1</f>
        <v>44</v>
      </c>
      <c r="C57" s="5" t="s">
        <v>73</v>
      </c>
      <c r="D57" s="5" t="s">
        <v>72</v>
      </c>
      <c r="E57" s="10">
        <v>-1667815832.9400005</v>
      </c>
      <c r="F57" s="10"/>
      <c r="G57" s="10">
        <f t="shared" si="8"/>
        <v>-350241324.91740012</v>
      </c>
      <c r="H57" s="21"/>
      <c r="I57" s="21"/>
      <c r="J57" s="10">
        <f t="shared" ref="J57:J64" si="9">SUM(G57:I57)</f>
        <v>-350241324.91740012</v>
      </c>
      <c r="K57" s="10"/>
      <c r="L57" s="10"/>
      <c r="M57" s="10"/>
      <c r="N57" s="10"/>
    </row>
    <row r="58" spans="2:14" x14ac:dyDescent="0.25">
      <c r="B58" s="26">
        <f t="shared" ref="B58:B64" si="10">B57+1</f>
        <v>45</v>
      </c>
      <c r="C58" s="5" t="s">
        <v>74</v>
      </c>
      <c r="D58" s="5" t="s">
        <v>75</v>
      </c>
      <c r="E58" s="10">
        <v>64915609.110000007</v>
      </c>
      <c r="F58" s="10"/>
      <c r="G58" s="10">
        <f t="shared" si="8"/>
        <v>13632277.9131</v>
      </c>
      <c r="H58" s="21"/>
      <c r="I58" s="21"/>
      <c r="J58" s="10">
        <f t="shared" si="9"/>
        <v>13632277.9131</v>
      </c>
      <c r="K58" s="10"/>
      <c r="L58" s="10"/>
      <c r="M58" s="10"/>
      <c r="N58" s="10"/>
    </row>
    <row r="59" spans="2:14" x14ac:dyDescent="0.25">
      <c r="B59" s="26">
        <f t="shared" si="10"/>
        <v>46</v>
      </c>
      <c r="C59" s="5" t="s">
        <v>76</v>
      </c>
      <c r="D59" s="5" t="s">
        <v>77</v>
      </c>
      <c r="E59" s="10">
        <v>-33645869.090000004</v>
      </c>
      <c r="F59" s="10"/>
      <c r="G59" s="10">
        <f t="shared" si="8"/>
        <v>-7065632.5089000007</v>
      </c>
      <c r="H59" s="21"/>
      <c r="I59" s="21"/>
      <c r="J59" s="10">
        <f t="shared" si="9"/>
        <v>-7065632.5089000007</v>
      </c>
      <c r="K59" s="10"/>
      <c r="L59" s="10"/>
      <c r="M59" s="10"/>
      <c r="N59" s="10"/>
    </row>
    <row r="60" spans="2:14" x14ac:dyDescent="0.25">
      <c r="B60" s="26">
        <f t="shared" si="10"/>
        <v>47</v>
      </c>
      <c r="C60" s="5" t="s">
        <v>78</v>
      </c>
      <c r="D60" s="5" t="s">
        <v>79</v>
      </c>
      <c r="E60" s="10">
        <v>-70519964.870000005</v>
      </c>
      <c r="F60" s="10"/>
      <c r="G60" s="10">
        <f t="shared" si="8"/>
        <v>-14809192.6227</v>
      </c>
      <c r="H60" s="21"/>
      <c r="I60" s="21"/>
      <c r="J60" s="10">
        <f t="shared" si="9"/>
        <v>-14809192.6227</v>
      </c>
      <c r="K60" s="10"/>
      <c r="L60" s="10"/>
      <c r="M60" s="10"/>
      <c r="N60" s="10"/>
    </row>
    <row r="61" spans="2:14" x14ac:dyDescent="0.25">
      <c r="B61" s="26">
        <f t="shared" si="10"/>
        <v>48</v>
      </c>
      <c r="C61" s="5" t="s">
        <v>80</v>
      </c>
      <c r="D61" s="5" t="s">
        <v>72</v>
      </c>
      <c r="E61" s="10">
        <v>-5029773.83</v>
      </c>
      <c r="F61" s="10"/>
      <c r="G61" s="10">
        <f t="shared" si="8"/>
        <v>-1056252.5042999999</v>
      </c>
      <c r="H61" s="21"/>
      <c r="I61" s="21"/>
      <c r="J61" s="10">
        <f>SUM(G61:I61)</f>
        <v>-1056252.5042999999</v>
      </c>
      <c r="K61" s="10"/>
      <c r="L61" s="10"/>
      <c r="M61" s="10"/>
      <c r="N61" s="10"/>
    </row>
    <row r="62" spans="2:14" x14ac:dyDescent="0.25">
      <c r="B62" s="26">
        <f t="shared" si="10"/>
        <v>49</v>
      </c>
      <c r="C62" s="5" t="s">
        <v>81</v>
      </c>
      <c r="D62" s="5" t="s">
        <v>72</v>
      </c>
      <c r="E62" s="10">
        <v>-23852881.239998929</v>
      </c>
      <c r="F62" s="10"/>
      <c r="G62" s="10">
        <f t="shared" si="8"/>
        <v>-5009105.0603997754</v>
      </c>
      <c r="H62" s="21"/>
      <c r="I62" s="21"/>
      <c r="J62" s="10">
        <f t="shared" si="9"/>
        <v>-5009105.0603997754</v>
      </c>
      <c r="K62" s="10"/>
      <c r="L62" s="10"/>
      <c r="M62" s="10"/>
      <c r="N62" s="10"/>
    </row>
    <row r="63" spans="2:14" x14ac:dyDescent="0.25">
      <c r="B63" s="26">
        <f t="shared" si="10"/>
        <v>50</v>
      </c>
      <c r="C63" s="5" t="s">
        <v>82</v>
      </c>
      <c r="D63" s="5" t="s">
        <v>72</v>
      </c>
      <c r="E63" s="10">
        <v>5839595.5099999988</v>
      </c>
      <c r="F63" s="10"/>
      <c r="G63" s="10">
        <f t="shared" si="8"/>
        <v>1226315.0570999996</v>
      </c>
      <c r="H63" s="21"/>
      <c r="I63" s="21"/>
      <c r="J63" s="10">
        <f t="shared" si="9"/>
        <v>1226315.0570999996</v>
      </c>
      <c r="K63" s="10"/>
      <c r="L63" s="10"/>
      <c r="M63" s="10"/>
      <c r="N63" s="10"/>
    </row>
    <row r="64" spans="2:14" x14ac:dyDescent="0.25">
      <c r="B64" s="26">
        <f t="shared" si="10"/>
        <v>51</v>
      </c>
      <c r="C64" s="5" t="s">
        <v>83</v>
      </c>
      <c r="D64" s="5" t="s">
        <v>77</v>
      </c>
      <c r="E64" s="10">
        <v>-4077662.89</v>
      </c>
      <c r="F64" s="10"/>
      <c r="G64" s="10">
        <f t="shared" si="8"/>
        <v>-856309.20689999999</v>
      </c>
      <c r="H64" s="21"/>
      <c r="I64" s="21"/>
      <c r="J64" s="10">
        <f t="shared" si="9"/>
        <v>-856309.20689999999</v>
      </c>
      <c r="K64" s="10"/>
      <c r="L64" s="10"/>
      <c r="M64" s="10"/>
      <c r="N64" s="10"/>
    </row>
    <row r="65" spans="2:16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6" x14ac:dyDescent="0.25">
      <c r="B66" s="26">
        <f>B64+1</f>
        <v>52</v>
      </c>
      <c r="C66" s="5" t="s">
        <v>84</v>
      </c>
      <c r="D66" s="5" t="s">
        <v>72</v>
      </c>
      <c r="E66" s="10">
        <v>-2396778760.5699997</v>
      </c>
      <c r="F66" s="10"/>
      <c r="G66" s="21"/>
      <c r="H66" s="10">
        <f t="shared" ref="H66:H73" si="11">E66*$D$105</f>
        <v>-215710088.45129997</v>
      </c>
      <c r="I66" s="10">
        <f t="shared" ref="I66:I73" si="12">-SUM(H66:H66)*$D$103</f>
        <v>45299118.574772991</v>
      </c>
      <c r="J66" s="10">
        <f t="shared" ref="J66:J73" si="13">SUM(G66:I66)</f>
        <v>-170410969.87652698</v>
      </c>
      <c r="K66" s="10"/>
      <c r="L66" s="10"/>
      <c r="M66" s="10"/>
      <c r="N66" s="10"/>
    </row>
    <row r="67" spans="2:16" x14ac:dyDescent="0.25">
      <c r="B67" s="26">
        <f>B66+1</f>
        <v>53</v>
      </c>
      <c r="C67" s="5" t="s">
        <v>85</v>
      </c>
      <c r="D67" s="5" t="s">
        <v>75</v>
      </c>
      <c r="E67" s="10">
        <v>90586010.109999999</v>
      </c>
      <c r="F67" s="10"/>
      <c r="G67" s="21"/>
      <c r="H67" s="10">
        <f t="shared" si="11"/>
        <v>8152740.9098999994</v>
      </c>
      <c r="I67" s="10">
        <f t="shared" si="12"/>
        <v>-1712075.5910789999</v>
      </c>
      <c r="J67" s="10">
        <f t="shared" si="13"/>
        <v>6440665.3188209999</v>
      </c>
      <c r="K67" s="10"/>
      <c r="L67" s="10"/>
      <c r="M67" s="10"/>
      <c r="N67" s="10"/>
    </row>
    <row r="68" spans="2:16" x14ac:dyDescent="0.25">
      <c r="B68" s="26">
        <f t="shared" ref="B68:B73" si="14">B67+1</f>
        <v>54</v>
      </c>
      <c r="C68" s="5" t="s">
        <v>86</v>
      </c>
      <c r="D68" s="5" t="s">
        <v>77</v>
      </c>
      <c r="E68" s="10">
        <v>-33645869.090000004</v>
      </c>
      <c r="F68" s="10"/>
      <c r="G68" s="21"/>
      <c r="H68" s="10">
        <f t="shared" si="11"/>
        <v>-3028128.2181000002</v>
      </c>
      <c r="I68" s="10">
        <f t="shared" si="12"/>
        <v>635906.92580099998</v>
      </c>
      <c r="J68" s="10">
        <f t="shared" si="13"/>
        <v>-2392221.2922990001</v>
      </c>
      <c r="K68" s="10"/>
      <c r="L68" s="10"/>
      <c r="M68" s="10"/>
      <c r="N68" s="10"/>
    </row>
    <row r="69" spans="2:16" x14ac:dyDescent="0.25">
      <c r="B69" s="26">
        <f t="shared" si="14"/>
        <v>55</v>
      </c>
      <c r="C69" s="5" t="s">
        <v>87</v>
      </c>
      <c r="D69" s="5" t="s">
        <v>79</v>
      </c>
      <c r="E69" s="10">
        <v>-7273997.2999999998</v>
      </c>
      <c r="F69" s="10"/>
      <c r="G69" s="21"/>
      <c r="H69" s="10">
        <f t="shared" si="11"/>
        <v>-654659.75699999998</v>
      </c>
      <c r="I69" s="10">
        <f t="shared" si="12"/>
        <v>137478.54897</v>
      </c>
      <c r="J69" s="10">
        <f t="shared" si="13"/>
        <v>-517181.20802999998</v>
      </c>
      <c r="K69" s="10"/>
      <c r="L69" s="10"/>
      <c r="M69" s="10"/>
      <c r="N69" s="10"/>
    </row>
    <row r="70" spans="2:16" x14ac:dyDescent="0.25">
      <c r="B70" s="26">
        <f t="shared" si="14"/>
        <v>56</v>
      </c>
      <c r="C70" s="5" t="s">
        <v>88</v>
      </c>
      <c r="D70" s="5" t="s">
        <v>72</v>
      </c>
      <c r="E70" s="10">
        <v>-5029773.83</v>
      </c>
      <c r="F70" s="10"/>
      <c r="G70" s="21"/>
      <c r="H70" s="10">
        <f t="shared" si="11"/>
        <v>-452679.6447</v>
      </c>
      <c r="I70" s="10">
        <f t="shared" si="12"/>
        <v>95062.725386999999</v>
      </c>
      <c r="J70" s="10">
        <f>SUM(G70:I70)</f>
        <v>-357616.91931299999</v>
      </c>
      <c r="K70" s="10"/>
      <c r="L70" s="10"/>
      <c r="M70" s="10"/>
      <c r="N70" s="10"/>
    </row>
    <row r="71" spans="2:16" x14ac:dyDescent="0.25">
      <c r="B71" s="26">
        <f t="shared" si="14"/>
        <v>57</v>
      </c>
      <c r="C71" s="5" t="s">
        <v>89</v>
      </c>
      <c r="D71" s="5" t="s">
        <v>72</v>
      </c>
      <c r="E71" s="10">
        <v>-24907887.087717928</v>
      </c>
      <c r="F71" s="10"/>
      <c r="G71" s="21"/>
      <c r="H71" s="10">
        <f t="shared" si="11"/>
        <v>-2241709.8378946134</v>
      </c>
      <c r="I71" s="10">
        <f t="shared" si="12"/>
        <v>470759.06595786882</v>
      </c>
      <c r="J71" s="10">
        <f t="shared" si="13"/>
        <v>-1770950.7719367445</v>
      </c>
      <c r="K71" s="10"/>
      <c r="L71" s="10"/>
      <c r="M71" s="10"/>
      <c r="N71" s="10"/>
    </row>
    <row r="72" spans="2:16" x14ac:dyDescent="0.25">
      <c r="B72" s="26">
        <f t="shared" si="14"/>
        <v>58</v>
      </c>
      <c r="C72" s="5" t="s">
        <v>90</v>
      </c>
      <c r="D72" s="5" t="s">
        <v>72</v>
      </c>
      <c r="E72" s="10">
        <v>5839595.5099999988</v>
      </c>
      <c r="F72" s="10"/>
      <c r="G72" s="21"/>
      <c r="H72" s="10">
        <f t="shared" si="11"/>
        <v>525563.59589999984</v>
      </c>
      <c r="I72" s="10">
        <f t="shared" si="12"/>
        <v>-110368.35513899996</v>
      </c>
      <c r="J72" s="10">
        <f t="shared" si="13"/>
        <v>415195.24076099985</v>
      </c>
      <c r="K72" s="10"/>
      <c r="L72" s="10"/>
      <c r="M72" s="10"/>
      <c r="N72" s="10"/>
    </row>
    <row r="73" spans="2:16" x14ac:dyDescent="0.25">
      <c r="B73" s="26">
        <f t="shared" si="14"/>
        <v>59</v>
      </c>
      <c r="C73" s="5" t="s">
        <v>91</v>
      </c>
      <c r="D73" s="5" t="s">
        <v>77</v>
      </c>
      <c r="E73" s="10">
        <v>-4077662.89</v>
      </c>
      <c r="F73" s="10"/>
      <c r="G73" s="21"/>
      <c r="H73" s="10">
        <f t="shared" si="11"/>
        <v>-366989.66009999998</v>
      </c>
      <c r="I73" s="10">
        <f t="shared" si="12"/>
        <v>77067.828620999993</v>
      </c>
      <c r="J73" s="10">
        <f t="shared" si="13"/>
        <v>-289921.83147899999</v>
      </c>
      <c r="K73" s="10"/>
      <c r="L73" s="10"/>
      <c r="M73" s="10"/>
      <c r="N73" s="10"/>
    </row>
    <row r="74" spans="2:16" ht="4.5" customHeight="1" x14ac:dyDescent="0.25"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6" ht="13" x14ac:dyDescent="0.3">
      <c r="B75" s="26">
        <f>B73+1</f>
        <v>60</v>
      </c>
      <c r="C75" s="6" t="s">
        <v>92</v>
      </c>
      <c r="E75" s="22"/>
      <c r="F75" s="22"/>
      <c r="G75" s="22">
        <f>SUM(G56:G73)</f>
        <v>-609819738.45239985</v>
      </c>
      <c r="H75" s="22">
        <f>SUM(H56:H73)</f>
        <v>-213775951.06329459</v>
      </c>
      <c r="I75" s="22">
        <f>SUM(I56:I73)</f>
        <v>44892949.723291859</v>
      </c>
      <c r="J75" s="22">
        <f>SUM(J56:J73)</f>
        <v>-778702739.79240251</v>
      </c>
      <c r="K75" s="10"/>
      <c r="L75" s="23">
        <v>-778702739.79240251</v>
      </c>
      <c r="M75" s="23"/>
      <c r="N75" s="24">
        <f>L75-J75</f>
        <v>0</v>
      </c>
      <c r="P75" s="11"/>
    </row>
    <row r="76" spans="2:16" x14ac:dyDescent="0.25"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6" ht="13" x14ac:dyDescent="0.3">
      <c r="C77" s="20" t="s">
        <v>93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6" x14ac:dyDescent="0.25">
      <c r="B78" s="26">
        <f>B75+1</f>
        <v>61</v>
      </c>
      <c r="C78" s="5" t="s">
        <v>94</v>
      </c>
      <c r="D78" s="5" t="s">
        <v>95</v>
      </c>
      <c r="E78" s="10">
        <v>588777.89</v>
      </c>
      <c r="F78" s="10"/>
      <c r="G78" s="10">
        <f t="shared" ref="G78:G95" si="15">E78*$D$103</f>
        <v>123643.3569</v>
      </c>
      <c r="H78" s="10">
        <f t="shared" ref="H78:H95" si="16">E78*$D$105</f>
        <v>52990.0101</v>
      </c>
      <c r="I78" s="10">
        <f t="shared" ref="I78:I95" si="17">-SUM(H78:H78)*$D$103</f>
        <v>-11127.902120999999</v>
      </c>
      <c r="J78" s="10">
        <f t="shared" ref="J78:J95" si="18">SUM(G78:I78)</f>
        <v>165505.46487900001</v>
      </c>
      <c r="K78" s="10"/>
      <c r="L78" s="10"/>
      <c r="M78" s="10"/>
      <c r="N78" s="10"/>
    </row>
    <row r="79" spans="2:16" x14ac:dyDescent="0.25">
      <c r="B79" s="26">
        <f>B78+1</f>
        <v>62</v>
      </c>
      <c r="C79" s="5" t="s">
        <v>96</v>
      </c>
      <c r="D79" s="5" t="s">
        <v>97</v>
      </c>
      <c r="E79" s="10">
        <v>-2342480.0299999998</v>
      </c>
      <c r="F79" s="10"/>
      <c r="G79" s="10">
        <f t="shared" si="15"/>
        <v>-491920.80629999994</v>
      </c>
      <c r="H79" s="10">
        <f t="shared" si="16"/>
        <v>-210823.20269999997</v>
      </c>
      <c r="I79" s="10">
        <f t="shared" si="17"/>
        <v>44272.872566999991</v>
      </c>
      <c r="J79" s="10">
        <f t="shared" si="18"/>
        <v>-658471.13643299986</v>
      </c>
      <c r="K79" s="10"/>
      <c r="L79" s="10"/>
      <c r="M79" s="10"/>
      <c r="N79" s="10"/>
    </row>
    <row r="80" spans="2:16" x14ac:dyDescent="0.25">
      <c r="B80" s="26">
        <f>B79+1</f>
        <v>63</v>
      </c>
      <c r="C80" s="5" t="s">
        <v>98</v>
      </c>
      <c r="D80" s="5" t="s">
        <v>98</v>
      </c>
      <c r="E80" s="10">
        <v>-33854302.439999998</v>
      </c>
      <c r="F80" s="10"/>
      <c r="G80" s="10">
        <f t="shared" si="15"/>
        <v>-7109403.5123999994</v>
      </c>
      <c r="H80" s="10">
        <f t="shared" si="16"/>
        <v>-3046887.2195999995</v>
      </c>
      <c r="I80" s="10">
        <f t="shared" si="17"/>
        <v>639846.31611599983</v>
      </c>
      <c r="J80" s="10">
        <f t="shared" si="18"/>
        <v>-9516444.4158839993</v>
      </c>
      <c r="K80" s="10"/>
      <c r="L80" s="10"/>
      <c r="M80" s="10"/>
      <c r="N80" s="10"/>
    </row>
    <row r="81" spans="2:14" x14ac:dyDescent="0.25">
      <c r="B81" s="26">
        <f t="shared" ref="B81:B95" si="19">B80+1</f>
        <v>64</v>
      </c>
      <c r="C81" s="5" t="s">
        <v>99</v>
      </c>
      <c r="D81" s="5" t="s">
        <v>99</v>
      </c>
      <c r="E81" s="10">
        <v>-5030677.7700000005</v>
      </c>
      <c r="F81" s="10"/>
      <c r="G81" s="10">
        <f t="shared" si="15"/>
        <v>-1056442.3317</v>
      </c>
      <c r="H81" s="10">
        <f t="shared" si="16"/>
        <v>-452760.99930000002</v>
      </c>
      <c r="I81" s="10">
        <f t="shared" si="17"/>
        <v>95079.809852999999</v>
      </c>
      <c r="J81" s="10">
        <f t="shared" si="18"/>
        <v>-1414123.5211469999</v>
      </c>
      <c r="K81" s="10"/>
      <c r="L81" s="10"/>
      <c r="M81" s="10"/>
      <c r="N81" s="10"/>
    </row>
    <row r="82" spans="2:14" x14ac:dyDescent="0.25">
      <c r="B82" s="26">
        <f t="shared" si="19"/>
        <v>65</v>
      </c>
      <c r="C82" s="5" t="s">
        <v>101</v>
      </c>
      <c r="D82" s="5" t="s">
        <v>100</v>
      </c>
      <c r="E82" s="10">
        <v>-6993625.2399999993</v>
      </c>
      <c r="F82" s="10"/>
      <c r="G82" s="10">
        <f t="shared" si="15"/>
        <v>-1468661.3003999998</v>
      </c>
      <c r="H82" s="10">
        <f t="shared" si="16"/>
        <v>-629426.27159999986</v>
      </c>
      <c r="I82" s="10">
        <f t="shared" si="17"/>
        <v>132179.51703599998</v>
      </c>
      <c r="J82" s="10">
        <f t="shared" si="18"/>
        <v>-1965908.0549639997</v>
      </c>
      <c r="K82" s="10"/>
      <c r="L82" s="10"/>
      <c r="M82" s="10"/>
      <c r="N82" s="10"/>
    </row>
    <row r="83" spans="2:14" x14ac:dyDescent="0.25">
      <c r="B83" s="26">
        <f t="shared" si="19"/>
        <v>66</v>
      </c>
      <c r="C83" s="5" t="s">
        <v>102</v>
      </c>
      <c r="D83" s="5" t="s">
        <v>42</v>
      </c>
      <c r="E83" s="10">
        <v>-1175876.8999999999</v>
      </c>
      <c r="F83" s="10"/>
      <c r="G83" s="10">
        <f t="shared" si="15"/>
        <v>-246934.14899999998</v>
      </c>
      <c r="H83" s="10">
        <f t="shared" si="16"/>
        <v>-105828.92099999999</v>
      </c>
      <c r="I83" s="10">
        <f t="shared" si="17"/>
        <v>22224.073409999997</v>
      </c>
      <c r="J83" s="10">
        <f t="shared" si="18"/>
        <v>-330538.99658999994</v>
      </c>
      <c r="K83" s="10"/>
      <c r="L83" s="10"/>
      <c r="M83" s="10"/>
      <c r="N83" s="10"/>
    </row>
    <row r="84" spans="2:14" x14ac:dyDescent="0.25">
      <c r="B84" s="26">
        <f t="shared" si="19"/>
        <v>67</v>
      </c>
      <c r="C84" s="5" t="s">
        <v>103</v>
      </c>
      <c r="D84" s="5" t="s">
        <v>100</v>
      </c>
      <c r="E84" s="10">
        <v>-2055191.59</v>
      </c>
      <c r="F84" s="10"/>
      <c r="G84" s="10">
        <f t="shared" si="15"/>
        <v>-431590.23389999999</v>
      </c>
      <c r="H84" s="10">
        <f t="shared" si="16"/>
        <v>-184967.24309999999</v>
      </c>
      <c r="I84" s="10">
        <f t="shared" si="17"/>
        <v>38843.121050999995</v>
      </c>
      <c r="J84" s="10">
        <f t="shared" si="18"/>
        <v>-577714.35594899999</v>
      </c>
      <c r="K84" s="10"/>
      <c r="L84" s="10"/>
      <c r="M84" s="10"/>
      <c r="N84" s="10"/>
    </row>
    <row r="85" spans="2:14" x14ac:dyDescent="0.25">
      <c r="B85" s="26">
        <f t="shared" si="19"/>
        <v>68</v>
      </c>
      <c r="C85" s="5" t="s">
        <v>104</v>
      </c>
      <c r="D85" s="5" t="s">
        <v>100</v>
      </c>
      <c r="E85" s="10">
        <v>-2637010.6</v>
      </c>
      <c r="F85" s="10"/>
      <c r="G85" s="10">
        <f t="shared" si="15"/>
        <v>-553772.22600000002</v>
      </c>
      <c r="H85" s="10">
        <f t="shared" si="16"/>
        <v>-237330.954</v>
      </c>
      <c r="I85" s="10">
        <f t="shared" si="17"/>
        <v>49839.500339999999</v>
      </c>
      <c r="J85" s="10">
        <f t="shared" si="18"/>
        <v>-741263.67966000002</v>
      </c>
      <c r="K85" s="10"/>
      <c r="L85" s="10"/>
      <c r="M85" s="10"/>
      <c r="N85" s="10"/>
    </row>
    <row r="86" spans="2:14" x14ac:dyDescent="0.25">
      <c r="B86" s="26">
        <f t="shared" si="19"/>
        <v>69</v>
      </c>
      <c r="C86" s="5" t="s">
        <v>105</v>
      </c>
      <c r="D86" s="5" t="s">
        <v>100</v>
      </c>
      <c r="E86" s="10">
        <v>-67713.42</v>
      </c>
      <c r="F86" s="10"/>
      <c r="G86" s="10">
        <f t="shared" si="15"/>
        <v>-14219.8182</v>
      </c>
      <c r="H86" s="10">
        <f t="shared" si="16"/>
        <v>-6094.2077999999992</v>
      </c>
      <c r="I86" s="10">
        <f t="shared" si="17"/>
        <v>1279.7836379999999</v>
      </c>
      <c r="J86" s="10">
        <f t="shared" si="18"/>
        <v>-19034.242361999997</v>
      </c>
      <c r="K86" s="10"/>
      <c r="L86" s="10"/>
      <c r="M86" s="10"/>
      <c r="N86" s="10"/>
    </row>
    <row r="87" spans="2:14" x14ac:dyDescent="0.25">
      <c r="B87" s="26">
        <f t="shared" si="19"/>
        <v>70</v>
      </c>
      <c r="C87" s="5" t="s">
        <v>106</v>
      </c>
      <c r="D87" s="5" t="s">
        <v>100</v>
      </c>
      <c r="E87" s="10">
        <v>-1006083.8</v>
      </c>
      <c r="F87" s="10"/>
      <c r="G87" s="10">
        <f t="shared" si="15"/>
        <v>-211277.598</v>
      </c>
      <c r="H87" s="10">
        <f t="shared" si="16"/>
        <v>-90547.542000000001</v>
      </c>
      <c r="I87" s="10">
        <f t="shared" si="17"/>
        <v>19014.983820000001</v>
      </c>
      <c r="J87" s="10">
        <f t="shared" si="18"/>
        <v>-282810.15617999999</v>
      </c>
      <c r="K87" s="10"/>
      <c r="L87" s="10"/>
      <c r="M87" s="10"/>
      <c r="N87" s="10"/>
    </row>
    <row r="88" spans="2:14" x14ac:dyDescent="0.25">
      <c r="B88" s="26">
        <f t="shared" si="19"/>
        <v>71</v>
      </c>
      <c r="C88" s="5" t="s">
        <v>107</v>
      </c>
      <c r="D88" s="5" t="s">
        <v>100</v>
      </c>
      <c r="E88" s="10">
        <v>-38725731.689999998</v>
      </c>
      <c r="F88" s="10"/>
      <c r="G88" s="10">
        <f t="shared" si="15"/>
        <v>-8132403.6548999995</v>
      </c>
      <c r="H88" s="10">
        <f t="shared" si="16"/>
        <v>-3485315.8520999998</v>
      </c>
      <c r="I88" s="10">
        <f t="shared" si="17"/>
        <v>731916.32894099993</v>
      </c>
      <c r="J88" s="10">
        <f t="shared" si="18"/>
        <v>-10885803.178058999</v>
      </c>
      <c r="K88" s="10"/>
      <c r="L88" s="10"/>
      <c r="M88" s="10"/>
      <c r="N88" s="10"/>
    </row>
    <row r="89" spans="2:14" x14ac:dyDescent="0.25">
      <c r="B89" s="26">
        <f t="shared" si="19"/>
        <v>72</v>
      </c>
      <c r="C89" s="5" t="s">
        <v>108</v>
      </c>
      <c r="D89" s="5" t="s">
        <v>100</v>
      </c>
      <c r="E89" s="10">
        <v>-30419829.579999998</v>
      </c>
      <c r="F89" s="10"/>
      <c r="G89" s="10">
        <f t="shared" si="15"/>
        <v>-6388164.2117999997</v>
      </c>
      <c r="H89" s="10">
        <f t="shared" si="16"/>
        <v>-2737784.6621999997</v>
      </c>
      <c r="I89" s="10">
        <f t="shared" si="17"/>
        <v>574934.77906199987</v>
      </c>
      <c r="J89" s="10">
        <f t="shared" si="18"/>
        <v>-8551014.0949380007</v>
      </c>
      <c r="K89" s="10"/>
      <c r="L89" s="10"/>
      <c r="M89" s="10"/>
      <c r="N89" s="10"/>
    </row>
    <row r="90" spans="2:14" x14ac:dyDescent="0.25">
      <c r="B90" s="26">
        <f t="shared" si="19"/>
        <v>73</v>
      </c>
      <c r="C90" s="5" t="s">
        <v>109</v>
      </c>
      <c r="D90" s="5" t="s">
        <v>100</v>
      </c>
      <c r="E90" s="10">
        <v>-13101419.85</v>
      </c>
      <c r="F90" s="10"/>
      <c r="G90" s="10">
        <f t="shared" si="15"/>
        <v>-2751298.1684999997</v>
      </c>
      <c r="H90" s="10">
        <f t="shared" si="16"/>
        <v>-1179127.7864999999</v>
      </c>
      <c r="I90" s="10">
        <f t="shared" si="17"/>
        <v>247616.83516499997</v>
      </c>
      <c r="J90" s="10">
        <f t="shared" si="18"/>
        <v>-3682809.1198349996</v>
      </c>
      <c r="K90" s="10"/>
      <c r="L90" s="10"/>
      <c r="M90" s="10"/>
      <c r="N90" s="10"/>
    </row>
    <row r="91" spans="2:14" x14ac:dyDescent="0.25">
      <c r="B91" s="26">
        <f t="shared" si="19"/>
        <v>74</v>
      </c>
      <c r="C91" s="5" t="s">
        <v>110</v>
      </c>
      <c r="D91" s="5" t="s">
        <v>100</v>
      </c>
      <c r="E91" s="10">
        <v>-458008.43000000005</v>
      </c>
      <c r="F91" s="10"/>
      <c r="G91" s="10">
        <f t="shared" si="15"/>
        <v>-96181.770300000004</v>
      </c>
      <c r="H91" s="10">
        <f t="shared" si="16"/>
        <v>-41220.758700000006</v>
      </c>
      <c r="I91" s="10">
        <f t="shared" si="17"/>
        <v>8656.3593270000001</v>
      </c>
      <c r="J91" s="10">
        <f t="shared" si="18"/>
        <v>-128746.16967300001</v>
      </c>
      <c r="K91" s="10"/>
      <c r="L91" s="10"/>
      <c r="M91" s="10"/>
      <c r="N91" s="10"/>
    </row>
    <row r="92" spans="2:14" x14ac:dyDescent="0.25">
      <c r="B92" s="26">
        <f t="shared" si="19"/>
        <v>75</v>
      </c>
      <c r="C92" s="5" t="s">
        <v>111</v>
      </c>
      <c r="D92" s="5" t="s">
        <v>100</v>
      </c>
      <c r="E92" s="10">
        <v>-6941421.7300000004</v>
      </c>
      <c r="F92" s="10"/>
      <c r="G92" s="10">
        <f t="shared" si="15"/>
        <v>-1457698.5633</v>
      </c>
      <c r="H92" s="10">
        <f t="shared" si="16"/>
        <v>-624727.95570000005</v>
      </c>
      <c r="I92" s="10">
        <f t="shared" si="17"/>
        <v>131192.87069700001</v>
      </c>
      <c r="J92" s="10">
        <f t="shared" si="18"/>
        <v>-1951233.648303</v>
      </c>
      <c r="K92" s="10"/>
      <c r="L92" s="10"/>
      <c r="M92" s="10"/>
      <c r="N92" s="10"/>
    </row>
    <row r="93" spans="2:14" x14ac:dyDescent="0.25">
      <c r="B93" s="26">
        <f t="shared" si="19"/>
        <v>76</v>
      </c>
      <c r="C93" s="5" t="s">
        <v>112</v>
      </c>
      <c r="D93" s="5" t="s">
        <v>100</v>
      </c>
      <c r="E93" s="10">
        <v>-22924016.449999999</v>
      </c>
      <c r="F93" s="10"/>
      <c r="G93" s="10">
        <f t="shared" si="15"/>
        <v>-4814043.4545</v>
      </c>
      <c r="H93" s="10">
        <f t="shared" si="16"/>
        <v>-2063161.4804999998</v>
      </c>
      <c r="I93" s="10">
        <f t="shared" si="17"/>
        <v>433263.91090499994</v>
      </c>
      <c r="J93" s="10">
        <f t="shared" si="18"/>
        <v>-6443941.0240949998</v>
      </c>
      <c r="K93" s="10"/>
      <c r="L93" s="10"/>
      <c r="M93" s="10"/>
      <c r="N93" s="10"/>
    </row>
    <row r="94" spans="2:14" x14ac:dyDescent="0.25">
      <c r="B94" s="26">
        <f t="shared" si="19"/>
        <v>77</v>
      </c>
      <c r="C94" s="5" t="s">
        <v>113</v>
      </c>
      <c r="D94" s="5" t="s">
        <v>113</v>
      </c>
      <c r="E94" s="10">
        <v>-332011.21999999997</v>
      </c>
      <c r="F94" s="10"/>
      <c r="G94" s="10">
        <f t="shared" si="15"/>
        <v>-69722.356199999995</v>
      </c>
      <c r="H94" s="10">
        <f t="shared" si="16"/>
        <v>-29881.009799999996</v>
      </c>
      <c r="I94" s="10">
        <f t="shared" si="17"/>
        <v>6275.0120579999993</v>
      </c>
      <c r="J94" s="10">
        <f t="shared" si="18"/>
        <v>-93328.353942000002</v>
      </c>
      <c r="K94" s="10"/>
      <c r="L94" s="10"/>
      <c r="M94" s="10"/>
      <c r="N94" s="10"/>
    </row>
    <row r="95" spans="2:14" x14ac:dyDescent="0.25">
      <c r="B95" s="26">
        <f t="shared" si="19"/>
        <v>78</v>
      </c>
      <c r="C95" s="5" t="s">
        <v>114</v>
      </c>
      <c r="D95" s="5" t="s">
        <v>114</v>
      </c>
      <c r="E95" s="10">
        <v>-2934103.21</v>
      </c>
      <c r="F95" s="10"/>
      <c r="G95" s="10">
        <f t="shared" si="15"/>
        <v>-616161.67409999995</v>
      </c>
      <c r="H95" s="10">
        <f t="shared" si="16"/>
        <v>-264069.28889999999</v>
      </c>
      <c r="I95" s="10">
        <f t="shared" si="17"/>
        <v>55454.550668999997</v>
      </c>
      <c r="J95" s="10">
        <f t="shared" si="18"/>
        <v>-824776.41233099997</v>
      </c>
      <c r="K95" s="10"/>
      <c r="L95" s="10"/>
      <c r="M95" s="10"/>
      <c r="N95" s="10"/>
    </row>
    <row r="96" spans="2:14" ht="4.5" customHeight="1" x14ac:dyDescent="0.25"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6" ht="13" x14ac:dyDescent="0.3">
      <c r="B97" s="26">
        <f>B95+1</f>
        <v>79</v>
      </c>
      <c r="C97" s="6" t="s">
        <v>115</v>
      </c>
      <c r="E97" s="22">
        <f>SUM(E78:E96)</f>
        <v>-170410726.06</v>
      </c>
      <c r="F97" s="22"/>
      <c r="G97" s="22">
        <f>SUM(G78:G96)</f>
        <v>-35786252.472599991</v>
      </c>
      <c r="H97" s="22">
        <f>SUM(H78:H96)</f>
        <v>-15336965.345399998</v>
      </c>
      <c r="I97" s="22">
        <f>SUM(I78:I96)</f>
        <v>3220762.7225339995</v>
      </c>
      <c r="J97" s="22">
        <f>SUM(J78:J96)</f>
        <v>-47902455.095465995</v>
      </c>
      <c r="K97" s="10"/>
      <c r="L97" s="23">
        <v>-47902455.095465995</v>
      </c>
      <c r="M97" s="23"/>
      <c r="N97" s="24">
        <f>L97-J97</f>
        <v>0</v>
      </c>
      <c r="P97" s="11"/>
    </row>
    <row r="98" spans="2:16" x14ac:dyDescent="0.25"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6" ht="13.5" thickBot="1" x14ac:dyDescent="0.35">
      <c r="B99" s="26">
        <f>B97+1</f>
        <v>80</v>
      </c>
      <c r="C99" s="6" t="s">
        <v>116</v>
      </c>
      <c r="E99" s="10"/>
      <c r="F99" s="10"/>
      <c r="G99" s="25">
        <f>G52+G75+G97</f>
        <v>-569520780.9325</v>
      </c>
      <c r="H99" s="25">
        <f>H52+H75+H97</f>
        <v>-141462051.28</v>
      </c>
      <c r="I99" s="25">
        <f>I52+I75+I97</f>
        <v>29707030.76879999</v>
      </c>
      <c r="J99" s="25">
        <f>J52+J75+J97</f>
        <v>-681275801.44369996</v>
      </c>
      <c r="K99" s="10"/>
      <c r="L99" s="25">
        <f>L52+L75+L97</f>
        <v>-681275801.44369996</v>
      </c>
      <c r="M99" s="25"/>
      <c r="N99" s="25">
        <f>N52+N75+N97</f>
        <v>0</v>
      </c>
    </row>
    <row r="100" spans="2:16" ht="13" thickTop="1" x14ac:dyDescent="0.25">
      <c r="E100" s="14"/>
      <c r="F100" s="14"/>
    </row>
    <row r="101" spans="2:16" ht="13" x14ac:dyDescent="0.3">
      <c r="C101" s="15" t="s">
        <v>117</v>
      </c>
      <c r="J101" s="10"/>
      <c r="K101" s="13"/>
    </row>
    <row r="102" spans="2:16" ht="4.5" customHeight="1" x14ac:dyDescent="0.25">
      <c r="J102" s="10"/>
    </row>
    <row r="103" spans="2:16" x14ac:dyDescent="0.25">
      <c r="C103" s="5" t="s">
        <v>118</v>
      </c>
      <c r="D103" s="8">
        <v>0.21</v>
      </c>
      <c r="J103" s="10"/>
    </row>
    <row r="104" spans="2:16" x14ac:dyDescent="0.25">
      <c r="C104" s="5" t="s">
        <v>119</v>
      </c>
      <c r="D104" s="8">
        <f>-SUM(D105:D106)*D103</f>
        <v>-1.89E-2</v>
      </c>
      <c r="J104" s="10"/>
      <c r="K104" s="16"/>
    </row>
    <row r="105" spans="2:16" x14ac:dyDescent="0.25">
      <c r="C105" s="5" t="s">
        <v>120</v>
      </c>
      <c r="D105" s="8">
        <v>0.09</v>
      </c>
      <c r="J105" s="10"/>
    </row>
    <row r="106" spans="2:16" x14ac:dyDescent="0.25">
      <c r="C106" s="5" t="s">
        <v>121</v>
      </c>
      <c r="D106" s="8">
        <v>0</v>
      </c>
      <c r="J106" s="10"/>
    </row>
    <row r="107" spans="2:16" ht="4.5" customHeight="1" x14ac:dyDescent="0.25"/>
    <row r="108" spans="2:16" ht="13" x14ac:dyDescent="0.3">
      <c r="C108" s="6" t="s">
        <v>122</v>
      </c>
      <c r="D108" s="17">
        <f>SUM(D103:D107)</f>
        <v>0.28110000000000002</v>
      </c>
      <c r="J108" s="14"/>
    </row>
    <row r="109" spans="2:16" x14ac:dyDescent="0.25">
      <c r="J109" s="18"/>
    </row>
    <row r="110" spans="2:16" x14ac:dyDescent="0.25">
      <c r="G110" s="10"/>
      <c r="H110" s="10"/>
      <c r="I110" s="10"/>
      <c r="J110" s="10"/>
    </row>
    <row r="111" spans="2:16" x14ac:dyDescent="0.25">
      <c r="J111" s="10"/>
    </row>
    <row r="112" spans="2:16" x14ac:dyDescent="0.25">
      <c r="H112" s="14"/>
      <c r="J112" s="14"/>
    </row>
    <row r="115" spans="1:9" x14ac:dyDescent="0.25">
      <c r="G115" s="14"/>
      <c r="H115" s="14"/>
      <c r="I115" s="14"/>
    </row>
    <row r="117" spans="1:9" x14ac:dyDescent="0.25">
      <c r="G117" s="12"/>
      <c r="H117" s="12"/>
      <c r="I117" s="12"/>
    </row>
    <row r="122" spans="1:9" ht="13" x14ac:dyDescent="0.3">
      <c r="A122" s="2" t="s">
        <v>123</v>
      </c>
      <c r="B122" s="27"/>
      <c r="C122" s="3"/>
      <c r="D122" s="4"/>
    </row>
    <row r="123" spans="1:9" ht="4.5" customHeight="1" x14ac:dyDescent="0.25"/>
    <row r="124" spans="1:9" ht="15" customHeight="1" x14ac:dyDescent="0.25">
      <c r="B124" s="26" t="s">
        <v>124</v>
      </c>
      <c r="C124" s="28" t="s">
        <v>125</v>
      </c>
      <c r="D124" s="29"/>
    </row>
    <row r="125" spans="1:9" x14ac:dyDescent="0.25">
      <c r="C125" s="30"/>
      <c r="D125" s="31"/>
    </row>
    <row r="126" spans="1:9" x14ac:dyDescent="0.25">
      <c r="C126" s="30"/>
      <c r="D126" s="31"/>
    </row>
    <row r="127" spans="1:9" x14ac:dyDescent="0.25">
      <c r="C127" s="32"/>
      <c r="D127" s="33"/>
    </row>
  </sheetData>
  <mergeCells count="2">
    <mergeCell ref="C124:D127"/>
    <mergeCell ref="E6:J6"/>
  </mergeCells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Alvarez, Marianne M:(BSC)</cp:lastModifiedBy>
  <dcterms:created xsi:type="dcterms:W3CDTF">2022-05-04T17:01:14Z</dcterms:created>
  <dcterms:modified xsi:type="dcterms:W3CDTF">2022-05-13T14:12:51Z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2022-05-04T17:01:16Z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116db1bf-948b-4747-90ca-1562997f30db</vt:lpwstr>
  </property>
  <property fmtid="{D5CDD505-2E9C-101B-9397-08002B2CF9AE}" pid="8" name="MSIP_Label_c968b3d1-e05f-4796-9c23-acaf26d588cb_ContentBits">
    <vt:lpwstr>0</vt:lpwstr>
  </property>
</Properties>
</file>