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700" firstSheet="1" activeTab="5"/>
  </bookViews>
  <sheets>
    <sheet name="Derivative vs Average" sheetId="1" r:id="rId1"/>
    <sheet name="Derivative vs Average Cost" sheetId="2" r:id="rId2"/>
    <sheet name="Derivative vs Average Cost (2)" sheetId="3" r:id="rId3"/>
    <sheet name="CT Heat Rate Curves" sheetId="4" r:id="rId4"/>
    <sheet name="CT Heat Input" sheetId="5" r:id="rId5"/>
    <sheet name="CT" sheetId="6" r:id="rId6"/>
  </sheets>
  <definedNames/>
  <calcPr fullCalcOnLoad="1"/>
</workbook>
</file>

<file path=xl/sharedStrings.xml><?xml version="1.0" encoding="utf-8"?>
<sst xmlns="http://schemas.openxmlformats.org/spreadsheetml/2006/main" count="63" uniqueCount="44">
  <si>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</si>
  <si>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</si>
  <si>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</si>
  <si>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</si>
  <si>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</si>
  <si>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</si>
  <si>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</si>
  <si>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</si>
  <si>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</si>
  <si>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</si>
  <si>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</si>
  <si>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</si>
  <si>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</si>
  <si>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</si>
  <si>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</si>
  <si>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</si>
  <si>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</si>
  <si>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</si>
  <si>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</si>
  <si>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</si>
  <si>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</si>
  <si>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</si>
  <si>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</si>
  <si>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</si>
  <si>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</si>
  <si>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</si>
  <si>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</si>
  <si>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</si>
  <si>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</si>
  <si>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</si>
  <si>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</si>
  <si>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</si>
  <si>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</si>
  <si>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</si>
  <si>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</si>
  <si>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</si>
  <si>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</si>
  <si>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</si>
  <si>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</si>
  <si>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1st</t>
  </si>
  <si>
    <t>Derivative</t>
  </si>
  <si>
    <t>Average</t>
  </si>
  <si>
    <t>Maint Cost</t>
  </si>
  <si>
    <t>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</si>
</sst>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4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1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3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075"/>
          <c:w val="0.9212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62358584"/>
        <c:axId val="24356345"/>
      </c:scatterChart>
      <c:scatterChart>
        <c:scatterStyle val="smoothMarker"/>
        <c:varyColors val="0"/>
        <c:ser>
          <c:idx val="5"/>
          <c:order val="2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3"/>
          <c:tx>
            <c:v>AHR 70-90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4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62358584"/>
        <c:axId val="24356345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0"/>
          <c:order val="5"/>
          <c:tx>
            <c:v>Der Cost Offer- $/MWH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axId val="17880514"/>
        <c:axId val="26706899"/>
      </c:scatterChart>
      <c:catAx>
        <c:axId val="6235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356345"/>
        <c:crosses val="autoZero"/>
        <c:auto val="1"/>
        <c:lblOffset val="100"/>
        <c:noMultiLvlLbl val="0"/>
      </c:catAx>
      <c:valAx>
        <c:axId val="24356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 val="autoZero"/>
        <c:crossBetween val="between"/>
        <c:dispUnits/>
      </c:valAx>
      <c:valAx>
        <c:axId val="17880514"/>
        <c:scaling>
          <c:orientation val="minMax"/>
        </c:scaling>
        <c:axPos val="b"/>
        <c:delete val="1"/>
        <c:majorTickMark val="out"/>
        <c:minorTickMark val="none"/>
        <c:tickLblPos val="none"/>
        <c:crossAx val="26706899"/>
        <c:crosses val="max"/>
        <c:crossBetween val="midCat"/>
        <c:dispUnits/>
      </c:valAx>
      <c:valAx>
        <c:axId val="2670689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88051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285"/>
          <c:y val="0.95575"/>
          <c:w val="0.936"/>
          <c:h val="0.04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39035500"/>
        <c:axId val="15775181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39035500"/>
        <c:axId val="15775181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7758902"/>
        <c:axId val="2721255"/>
      </c:scatterChart>
      <c:catAx>
        <c:axId val="3903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035500"/>
        <c:crosses val="autoZero"/>
        <c:crossBetween val="between"/>
        <c:dispUnits/>
      </c:valAx>
      <c:valAx>
        <c:axId val="7758902"/>
        <c:scaling>
          <c:orientation val="minMax"/>
        </c:scaling>
        <c:axPos val="b"/>
        <c:delete val="1"/>
        <c:majorTickMark val="out"/>
        <c:minorTickMark val="none"/>
        <c:tickLblPos val="none"/>
        <c:crossAx val="2721255"/>
        <c:crosses val="max"/>
        <c:crossBetween val="midCat"/>
        <c:dispUnits/>
      </c:valAx>
      <c:valAx>
        <c:axId val="272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75890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5"/>
          <c:w val="0.990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24491296"/>
        <c:axId val="19095073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24491296"/>
        <c:axId val="19095073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'CT'!$O$29:$O$30</c:f>
              <c:numCache>
                <c:ptCount val="2"/>
                <c:pt idx="0">
                  <c:v>0</c:v>
                </c:pt>
                <c:pt idx="1">
                  <c:v>32.83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37637930"/>
        <c:axId val="3197051"/>
      </c:scatterChart>
      <c:catAx>
        <c:axId val="24491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095073"/>
        <c:crosses val="autoZero"/>
        <c:auto val="1"/>
        <c:lblOffset val="100"/>
        <c:noMultiLvlLbl val="0"/>
      </c:catAx>
      <c:valAx>
        <c:axId val="19095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491296"/>
        <c:crosses val="autoZero"/>
        <c:crossBetween val="between"/>
        <c:dispUnits/>
      </c:valAx>
      <c:valAx>
        <c:axId val="37637930"/>
        <c:scaling>
          <c:orientation val="minMax"/>
        </c:scaling>
        <c:axPos val="b"/>
        <c:delete val="1"/>
        <c:majorTickMark val="out"/>
        <c:minorTickMark val="none"/>
        <c:tickLblPos val="none"/>
        <c:crossAx val="3197051"/>
        <c:crosses val="max"/>
        <c:crossBetween val="midCat"/>
        <c:dispUnits/>
      </c:valAx>
      <c:valAx>
        <c:axId val="319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63793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625"/>
          <c:w val="0.990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28773460"/>
        <c:axId val="57634549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ser>
          <c:idx val="5"/>
          <c:order val="5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6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7"/>
          <c:tx>
            <c:v>AHR 90-100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28773460"/>
        <c:axId val="57634549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48948894"/>
        <c:axId val="37886863"/>
      </c:scatterChart>
      <c:catAx>
        <c:axId val="28773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634549"/>
        <c:crosses val="autoZero"/>
        <c:auto val="1"/>
        <c:lblOffset val="100"/>
        <c:noMultiLvlLbl val="0"/>
      </c:catAx>
      <c:valAx>
        <c:axId val="5763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773460"/>
        <c:crosses val="autoZero"/>
        <c:crossBetween val="between"/>
        <c:dispUnits/>
      </c:valAx>
      <c:valAx>
        <c:axId val="48948894"/>
        <c:scaling>
          <c:orientation val="minMax"/>
        </c:scaling>
        <c:axPos val="b"/>
        <c:delete val="1"/>
        <c:majorTickMark val="out"/>
        <c:minorTickMark val="none"/>
        <c:tickLblPos val="none"/>
        <c:crossAx val="37886863"/>
        <c:crosses val="max"/>
        <c:crossBetween val="midCat"/>
        <c:dispUnits/>
      </c:valAx>
      <c:valAx>
        <c:axId val="3788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94889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2875"/>
          <c:y val="0.955"/>
          <c:w val="0.9172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5437448"/>
        <c:axId val="48937033"/>
      </c:scatterChart>
      <c:valAx>
        <c:axId val="543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937033"/>
        <c:crosses val="autoZero"/>
        <c:crossBetween val="midCat"/>
        <c:dispUnits/>
      </c:valAx>
      <c:valAx>
        <c:axId val="489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374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0.427</cdr:y>
    </cdr:from>
    <cdr:to>
      <cdr:x>0.55475</cdr:x>
      <cdr:y>0.5995</cdr:y>
    </cdr:to>
    <cdr:sp>
      <cdr:nvSpPr>
        <cdr:cNvPr id="1" name="Rectangle 6"/>
        <cdr:cNvSpPr>
          <a:spLocks/>
        </cdr:cNvSpPr>
      </cdr:nvSpPr>
      <cdr:spPr>
        <a:xfrm>
          <a:off x="876300" y="2724150"/>
          <a:ext cx="3981450" cy="1104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0.57875</cdr:y>
    </cdr:from>
    <cdr:to>
      <cdr:x>0.731</cdr:x>
      <cdr:y>0.631</cdr:y>
    </cdr:to>
    <cdr:sp>
      <cdr:nvSpPr>
        <cdr:cNvPr id="2" name="TextBox 1"/>
        <cdr:cNvSpPr txBox="1">
          <a:spLocks noChangeArrowheads="1"/>
        </cdr:cNvSpPr>
      </cdr:nvSpPr>
      <cdr:spPr>
        <a:xfrm>
          <a:off x="5048250" y="3686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0.70925</cdr:x>
      <cdr:y>0.34625</cdr:y>
    </cdr:from>
    <cdr:to>
      <cdr:x>0.833</cdr:x>
      <cdr:y>0.4005</cdr:y>
    </cdr:to>
    <cdr:sp>
      <cdr:nvSpPr>
        <cdr:cNvPr id="3" name="TextBox 2"/>
        <cdr:cNvSpPr txBox="1">
          <a:spLocks noChangeArrowheads="1"/>
        </cdr:cNvSpPr>
      </cdr:nvSpPr>
      <cdr:spPr>
        <a:xfrm>
          <a:off x="6210300" y="220027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0.76625</cdr:x>
      <cdr:y>0.22525</cdr:y>
    </cdr:from>
    <cdr:to>
      <cdr:x>0.885</cdr:x>
      <cdr:y>0.272</cdr:y>
    </cdr:to>
    <cdr:sp>
      <cdr:nvSpPr>
        <cdr:cNvPr id="4" name="TextBox 3"/>
        <cdr:cNvSpPr txBox="1">
          <a:spLocks noChangeArrowheads="1"/>
        </cdr:cNvSpPr>
      </cdr:nvSpPr>
      <cdr:spPr>
        <a:xfrm>
          <a:off x="6705600" y="14287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0.20425</cdr:x>
      <cdr:y>0.23475</cdr:y>
    </cdr:from>
    <cdr:to>
      <cdr:x>0.4535</cdr:x>
      <cdr:y>0.381</cdr:y>
    </cdr:to>
    <cdr:sp>
      <cdr:nvSpPr>
        <cdr:cNvPr id="5" name="TextBox 4"/>
        <cdr:cNvSpPr txBox="1">
          <a:spLocks noChangeArrowheads="1"/>
        </cdr:cNvSpPr>
      </cdr:nvSpPr>
      <cdr:spPr>
        <a:xfrm>
          <a:off x="1781175" y="1495425"/>
          <a:ext cx="21812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Difference =    $   996/hr</a:t>
          </a:r>
        </a:p>
      </cdr:txBody>
    </cdr:sp>
  </cdr:relSizeAnchor>
  <cdr:relSizeAnchor xmlns:cdr="http://schemas.openxmlformats.org/drawingml/2006/chartDrawing">
    <cdr:from>
      <cdr:x>0.09875</cdr:x>
      <cdr:y>0.47425</cdr:y>
    </cdr:from>
    <cdr:to>
      <cdr:x>0.58525</cdr:x>
      <cdr:y>0.5805</cdr:y>
    </cdr:to>
    <cdr:sp>
      <cdr:nvSpPr>
        <cdr:cNvPr id="6" name="TextBox 5"/>
        <cdr:cNvSpPr txBox="1">
          <a:spLocks noChangeArrowheads="1"/>
        </cdr:cNvSpPr>
      </cdr:nvSpPr>
      <cdr:spPr>
        <a:xfrm>
          <a:off x="857250" y="3019425"/>
          <a:ext cx="42672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($32.83/MWH - $18.61/MWH) * 70MW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$ 996/hr</a:t>
          </a:r>
        </a:p>
      </cdr:txBody>
    </cdr:sp>
  </cdr:relSizeAnchor>
  <cdr:relSizeAnchor xmlns:cdr="http://schemas.openxmlformats.org/drawingml/2006/chartDrawing">
    <cdr:from>
      <cdr:x>0.1015</cdr:x>
      <cdr:y>0.60575</cdr:y>
    </cdr:from>
    <cdr:to>
      <cdr:x>0.5555</cdr:x>
      <cdr:y>0.84175</cdr:y>
    </cdr:to>
    <cdr:sp>
      <cdr:nvSpPr>
        <cdr:cNvPr id="7" name="Rectangle 8"/>
        <cdr:cNvSpPr>
          <a:spLocks/>
        </cdr:cNvSpPr>
      </cdr:nvSpPr>
      <cdr:spPr>
        <a:xfrm>
          <a:off x="885825" y="3857625"/>
          <a:ext cx="3981450" cy="1504950"/>
        </a:xfrm>
        <a:prstGeom prst="rect">
          <a:avLst/>
        </a:prstGeom>
        <a:solidFill>
          <a:srgbClr val="9BBB59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0.15675</cdr:x>
      <cdr:y>0.231</cdr:y>
    </cdr:from>
    <cdr:to>
      <cdr:x>0.40075</cdr:x>
      <cdr:y>0.379</cdr:y>
    </cdr:to>
    <cdr:sp>
      <cdr:nvSpPr>
        <cdr:cNvPr id="5" name="TextBox 5"/>
        <cdr:cNvSpPr txBox="1">
          <a:spLocks noChangeArrowheads="1"/>
        </cdr:cNvSpPr>
      </cdr:nvSpPr>
      <cdr:spPr>
        <a:xfrm>
          <a:off x="1371600" y="1466850"/>
          <a:ext cx="21336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=  $   996/hr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0.15575</cdr:x>
      <cdr:y>0.22975</cdr:y>
    </cdr:from>
    <cdr:to>
      <cdr:x>0.43025</cdr:x>
      <cdr:y>0.41675</cdr:y>
    </cdr:to>
    <cdr:sp>
      <cdr:nvSpPr>
        <cdr:cNvPr id="5" name="TextBox 5"/>
        <cdr:cNvSpPr txBox="1">
          <a:spLocks noChangeArrowheads="1"/>
        </cdr:cNvSpPr>
      </cdr:nvSpPr>
      <cdr:spPr>
        <a:xfrm>
          <a:off x="1362075" y="1457325"/>
          <a:ext cx="24098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$2,513/hr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= $(-154)/hr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  <col min="12" max="12" width="11.421875" style="0" customWidth="1"/>
    <col min="13" max="13" width="11.8515625" style="0" customWidth="1"/>
    <col min="14" max="14" width="12.421875" style="0" customWidth="1"/>
    <col min="15" max="15" width="13.14062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12" ht="12.75">
      <c r="A24" t="s">
        <v>18</v>
      </c>
      <c r="B24">
        <v>0.0498</v>
      </c>
      <c r="H24" s="4" t="s">
        <v>19</v>
      </c>
      <c r="I24" s="2">
        <v>1.02</v>
      </c>
      <c r="L24" s="19" t="s">
        <v>39</v>
      </c>
    </row>
    <row r="25" spans="8:16" ht="12.75">
      <c r="H25" s="8" t="s">
        <v>41</v>
      </c>
      <c r="L25" s="19" t="s">
        <v>40</v>
      </c>
      <c r="O25" t="s">
        <v>22</v>
      </c>
      <c r="P25" s="1">
        <v>1363.3</v>
      </c>
    </row>
    <row r="26" spans="1:16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2359.1784000000002</v>
      </c>
      <c r="K26" s="9" t="s">
        <v>23</v>
      </c>
      <c r="L26" s="8" t="s">
        <v>21</v>
      </c>
      <c r="M26" s="8" t="s">
        <v>21</v>
      </c>
      <c r="N26" s="3" t="s">
        <v>21</v>
      </c>
      <c r="O26" s="3" t="s">
        <v>21</v>
      </c>
      <c r="P26" s="19" t="s">
        <v>32</v>
      </c>
    </row>
    <row r="27" spans="1:16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  <c r="L27" s="8" t="s">
        <v>4</v>
      </c>
      <c r="M27" s="8" t="s">
        <v>14</v>
      </c>
      <c r="N27" s="8" t="s">
        <v>42</v>
      </c>
      <c r="O27" s="8" t="s">
        <v>43</v>
      </c>
      <c r="P27" s="8" t="s">
        <v>33</v>
      </c>
    </row>
    <row r="28" spans="1:15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  <c r="L28" s="8" t="s">
        <v>29</v>
      </c>
      <c r="M28" s="8" t="s">
        <v>34</v>
      </c>
      <c r="N28" s="8" t="s">
        <v>34</v>
      </c>
      <c r="O28" s="8" t="s">
        <v>30</v>
      </c>
    </row>
    <row r="29" ht="12.75">
      <c r="O29" s="14">
        <v>0</v>
      </c>
    </row>
    <row r="30" spans="1:15" ht="12.75">
      <c r="A30" s="14">
        <v>0</v>
      </c>
      <c r="B30" s="15">
        <v>578.23</v>
      </c>
      <c r="C30" s="14"/>
      <c r="D30" s="14"/>
      <c r="E30" s="14"/>
      <c r="F30" s="14"/>
      <c r="O30" s="14">
        <v>32.83</v>
      </c>
    </row>
    <row r="31" spans="1:16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I31" s="20">
        <f>H31</f>
        <v>4298.2</v>
      </c>
      <c r="J31" s="16">
        <f>(F31-J26)/(A31-A30)</f>
        <v>18.60808457142857</v>
      </c>
      <c r="K31" s="18">
        <f>J31</f>
        <v>18.60808457142857</v>
      </c>
      <c r="L31" s="17">
        <f>(2*$B$24*A31+$B$23)*1000</f>
        <v>7784.199999999999</v>
      </c>
      <c r="M31" s="17">
        <f>A31/1000*L31*$I$24*$I$22</f>
        <v>2223.16752</v>
      </c>
      <c r="N31" s="17">
        <f>D31*$I$23-D30*$I$23</f>
        <v>75</v>
      </c>
      <c r="O31" s="16">
        <f>L31*$I$24*$I$22/1000+N31/(A31-A30)</f>
        <v>32.83096457142857</v>
      </c>
      <c r="P31" s="17">
        <f>O31*A31+$P$25</f>
        <v>3661.4675199999992</v>
      </c>
    </row>
    <row r="32" spans="1:16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I32" s="20">
        <f>H32</f>
        <v>8780.2</v>
      </c>
      <c r="J32" s="16">
        <f>(F32-F31)/(A32-A31)</f>
        <v>35.82321600000002</v>
      </c>
      <c r="K32" s="18">
        <f>J32</f>
        <v>35.82321600000002</v>
      </c>
      <c r="L32" s="17">
        <f>(2*$B$24*A32+$B$23)*1000</f>
        <v>9776.199999999999</v>
      </c>
      <c r="M32" s="17">
        <f>A32/1000*L32*$I$24*$I$22</f>
        <v>3589.8206399999995</v>
      </c>
      <c r="N32" s="17">
        <f>D32*$I$23-D31*$I$23</f>
        <v>0</v>
      </c>
      <c r="O32" s="16">
        <f>L32*$I$24*$I$22/1000+N32/(A32-A31)</f>
        <v>39.88689599999999</v>
      </c>
      <c r="P32" s="17">
        <f>O32*A32+$P$25</f>
        <v>4953.120639999999</v>
      </c>
    </row>
    <row r="33" spans="1:16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I33" s="20">
        <f>H33</f>
        <v>10274.199999999973</v>
      </c>
      <c r="J33" s="16">
        <f>(F33-F32)/(A33-A32)</f>
        <v>64.4187359999999</v>
      </c>
      <c r="K33" s="18">
        <f>J33</f>
        <v>64.4187359999999</v>
      </c>
      <c r="L33" s="17">
        <f>(2*$B$24*A33+$B$23)*1000</f>
        <v>10772.199999999999</v>
      </c>
      <c r="M33" s="17">
        <f>A33/1000*L33*$I$24*$I$22</f>
        <v>4395.0576</v>
      </c>
      <c r="N33" s="17">
        <f>D33*$I$23-D32*$I$23</f>
        <v>225</v>
      </c>
      <c r="O33" s="16">
        <f>L33*$I$24*$I$22/1000+N33/(A33-A32)</f>
        <v>66.45057599999998</v>
      </c>
      <c r="P33" s="17">
        <f>O33*A33+$P$25</f>
        <v>8008.3575999999985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2011-10-17T12:41:12Z</cp:lastPrinted>
  <dcterms:created xsi:type="dcterms:W3CDTF">2011-02-11T15:01:05Z</dcterms:created>
  <dcterms:modified xsi:type="dcterms:W3CDTF">2011-10-18T13:06:38Z</dcterms:modified>
  <cp:category/>
  <cp:version/>
  <cp:contentType/>
  <cp:contentStatus/>
</cp:coreProperties>
</file>