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5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11985" activeTab="1"/>
  </bookViews>
  <sheets>
    <sheet name="CT Heat Rate Curves" sheetId="1" r:id="rId1"/>
    <sheet name="CT Heat Input" sheetId="2" r:id="rId2"/>
    <sheet name="CT" sheetId="3" r:id="rId3"/>
    <sheet name="1 on 1 CC Heat Rate Curves" sheetId="4" r:id="rId4"/>
    <sheet name="1 on 1 CC Heat Input" sheetId="5" r:id="rId5"/>
    <sheet name="CC 1 on 1" sheetId="6" r:id="rId6"/>
    <sheet name="CC PF Heat Rate Curves" sheetId="7" r:id="rId7"/>
    <sheet name="CC PF Heat Input" sheetId="8" r:id="rId8"/>
    <sheet name="CC 2 on 1 PF" sheetId="9" r:id="rId9"/>
    <sheet name="CC DB Heat Rate Curves" sheetId="10" r:id="rId10"/>
    <sheet name="CC DB Heat Input" sheetId="11" r:id="rId11"/>
    <sheet name="CC 2 on 1 DB" sheetId="12" r:id="rId12"/>
    <sheet name="CC EC Heat Rate Curves" sheetId="13" r:id="rId13"/>
    <sheet name="CC EC Heat Input" sheetId="14" r:id="rId14"/>
    <sheet name="CC 2 on 1 EC" sheetId="15" r:id="rId15"/>
  </sheets>
  <definedNames/>
  <calcPr fullCalcOnLoad="1"/>
</workbook>
</file>

<file path=xl/sharedStrings.xml><?xml version="1.0" encoding="utf-8"?>
<sst xmlns="http://schemas.openxmlformats.org/spreadsheetml/2006/main" count="221" uniqueCount="47">
  <si>
    <t>Heat Input</t>
  </si>
  <si>
    <t>Output</t>
  </si>
  <si>
    <t>(MW)</t>
  </si>
  <si>
    <t>(MBtu/hr)</t>
  </si>
  <si>
    <t>Heat Rate</t>
  </si>
  <si>
    <t>(Btu/kWh)</t>
  </si>
  <si>
    <t>Incrementals</t>
  </si>
  <si>
    <t>Min</t>
  </si>
  <si>
    <t>Base</t>
  </si>
  <si>
    <t>Peak</t>
  </si>
  <si>
    <t>No Load</t>
  </si>
  <si>
    <t>Conditions at 59F</t>
  </si>
  <si>
    <t>Combined Cycle - 1 on 1</t>
  </si>
  <si>
    <t>a=</t>
  </si>
  <si>
    <t>(No Load Fuel)</t>
  </si>
  <si>
    <t>Fuel Cost</t>
  </si>
  <si>
    <t>$/mmBtu</t>
  </si>
  <si>
    <t>b=</t>
  </si>
  <si>
    <t>VOM</t>
  </si>
  <si>
    <t>c=</t>
  </si>
  <si>
    <t>PF</t>
  </si>
  <si>
    <t>Gas</t>
  </si>
  <si>
    <t>Incremental</t>
  </si>
  <si>
    <t>No Load =</t>
  </si>
  <si>
    <t>$/hr</t>
  </si>
  <si>
    <t>Net Gen</t>
  </si>
  <si>
    <t>Total Cost</t>
  </si>
  <si>
    <t>Incremental Cost</t>
  </si>
  <si>
    <t>MW</t>
  </si>
  <si>
    <t>MMBtu/Hr</t>
  </si>
  <si>
    <t>Btu/Kwh</t>
  </si>
  <si>
    <t>$/MWH</t>
  </si>
  <si>
    <t>Heat Rate Curves</t>
  </si>
  <si>
    <t>Operating</t>
  </si>
  <si>
    <t>Rate</t>
  </si>
  <si>
    <t>$/Hr</t>
  </si>
  <si>
    <t>Factor</t>
  </si>
  <si>
    <t>Maintenance</t>
  </si>
  <si>
    <t>$/EOH</t>
  </si>
  <si>
    <t>Combustion Turbine Heat Rate &amp; Cost Curves</t>
  </si>
  <si>
    <t>2 on 1 Combined Cycle Heat Rate &amp; Cost Curves</t>
  </si>
  <si>
    <t>Min 1 CT</t>
  </si>
  <si>
    <t>Base 1 CT</t>
  </si>
  <si>
    <t>Base 2 CT</t>
  </si>
  <si>
    <t>Peak 2 CT</t>
  </si>
  <si>
    <t>Duct Burner On</t>
  </si>
  <si>
    <t>Evap Cooler 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</si>
</sst>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0.0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0"/>
      <color indexed="8"/>
      <name val="Calibri"/>
      <family val="2"/>
    </font>
    <font>
      <vertAlign val="superscript"/>
      <sz val="14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Calibri"/>
      <family val="2"/>
    </font>
    <font>
      <sz val="12.85"/>
      <color indexed="8"/>
      <name val="Arial"/>
      <family val="2"/>
    </font>
    <font>
      <b/>
      <sz val="14"/>
      <color indexed="8"/>
      <name val="Calibri"/>
      <family val="2"/>
    </font>
    <font>
      <vertAlign val="superscript"/>
      <sz val="14"/>
      <color indexed="8"/>
      <name val="Arial"/>
      <family val="2"/>
    </font>
    <font>
      <sz val="12.85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49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horizontal="center"/>
    </xf>
    <xf numFmtId="2" fontId="49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2" fontId="34" fillId="0" borderId="0" xfId="0" applyNumberFormat="1" applyFon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worksheet" Target="worksheets/sheet4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worksheet" Target="worksheets/sheet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7475"/>
          <c:w val="0.9215"/>
          <c:h val="0.7245"/>
        </c:manualLayout>
      </c:layout>
      <c:scatterChart>
        <c:scatterStyle val="lineMarker"/>
        <c:varyColors val="0"/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'CT'!$D$8:$D$10</c:f>
              <c:numCache>
                <c:ptCount val="3"/>
                <c:pt idx="0">
                  <c:v>4296.999999999999</c:v>
                </c:pt>
                <c:pt idx="1">
                  <c:v>8777.499999999996</c:v>
                </c:pt>
                <c:pt idx="2">
                  <c:v>10271.000000000004</c:v>
                </c:pt>
              </c:numCache>
            </c:numRef>
          </c:yVal>
          <c:smooth val="1"/>
        </c:ser>
        <c:axId val="29863659"/>
        <c:axId val="337476"/>
      </c:scatterChar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'CT'!$C$8:$C$11</c:f>
              <c:numCache>
                <c:ptCount val="4"/>
                <c:pt idx="0">
                  <c:v>12557.42857142857</c:v>
                </c:pt>
                <c:pt idx="1">
                  <c:v>11717.444444444445</c:v>
                </c:pt>
                <c:pt idx="2">
                  <c:v>11572.8</c:v>
                </c:pt>
              </c:numCache>
            </c:numRef>
          </c:yVal>
          <c:smooth val="1"/>
        </c:ser>
        <c:axId val="29863659"/>
        <c:axId val="337476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18.60808457142857</c:v>
                </c:pt>
                <c:pt idx="1">
                  <c:v>18.60808457142857</c:v>
                </c:pt>
              </c:numCache>
            </c:numRef>
          </c:yVal>
          <c:smooth val="1"/>
        </c:ser>
        <c:ser>
          <c:idx val="3"/>
          <c:order val="3"/>
          <c:tx>
            <c:v>70-90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'CT'!$J$32:$K$32</c:f>
              <c:numCache>
                <c:ptCount val="2"/>
                <c:pt idx="0">
                  <c:v>35.82321600000002</c:v>
                </c:pt>
                <c:pt idx="1">
                  <c:v>35.82321600000002</c:v>
                </c:pt>
              </c:numCache>
            </c:numRef>
          </c:yVal>
          <c:smooth val="1"/>
        </c:ser>
        <c:ser>
          <c:idx val="4"/>
          <c:order val="4"/>
          <c:tx>
            <c:v>90-100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'CT'!$J$33:$K$33</c:f>
              <c:numCache>
                <c:ptCount val="2"/>
                <c:pt idx="0">
                  <c:v>64.4187359999999</c:v>
                </c:pt>
                <c:pt idx="1">
                  <c:v>64.4187359999999</c:v>
                </c:pt>
              </c:numCache>
            </c:numRef>
          </c:yVal>
          <c:smooth val="1"/>
        </c:ser>
        <c:axId val="3037285"/>
        <c:axId val="27335566"/>
      </c:scatterChart>
      <c:catAx>
        <c:axId val="2986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37476"/>
        <c:crosses val="autoZero"/>
        <c:auto val="1"/>
        <c:lblOffset val="100"/>
        <c:noMultiLvlLbl val="0"/>
      </c:catAx>
      <c:valAx>
        <c:axId val="337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9863659"/>
        <c:crosses val="autoZero"/>
        <c:crossBetween val="between"/>
        <c:dispUnits/>
      </c:valAx>
      <c:valAx>
        <c:axId val="3037285"/>
        <c:scaling>
          <c:orientation val="minMax"/>
        </c:scaling>
        <c:axPos val="b"/>
        <c:delete val="1"/>
        <c:majorTickMark val="out"/>
        <c:minorTickMark val="none"/>
        <c:tickLblPos val="nextTo"/>
        <c:crossAx val="27335566"/>
        <c:crosses val="max"/>
        <c:crossBetween val="midCat"/>
        <c:dispUnits/>
      </c:valAx>
      <c:valAx>
        <c:axId val="27335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037285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425"/>
          <c:y val="0.9165"/>
          <c:w val="0.65375"/>
          <c:h val="0.070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Evaporative Coolers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7675"/>
          <c:w val="0.9275"/>
          <c:h val="0.724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'CC 2 on 1 EC'!$A$6:$A$9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284</c:v>
                </c:pt>
              </c:numCache>
            </c:numRef>
          </c:xVal>
          <c:yVal>
            <c:numRef>
              <c:f>'CC 2 on 1 EC'!$B$6:$B$9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2109.14</c:v>
                </c:pt>
                <c:pt idx="3">
                  <c:v>2181.94</c:v>
                </c:pt>
              </c:numCache>
            </c:numRef>
          </c:yVal>
          <c:smooth val="0"/>
        </c:ser>
        <c:axId val="51857655"/>
        <c:axId val="64065712"/>
      </c:scatterChart>
      <c:valAx>
        <c:axId val="51857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4065712"/>
        <c:crosses val="autoZero"/>
        <c:crossBetween val="midCat"/>
        <c:dispUnits/>
      </c:valAx>
      <c:valAx>
        <c:axId val="64065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18576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5"/>
          <c:y val="0.94325"/>
          <c:w val="0.7892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CC Heat Input Curve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5"/>
          <c:y val="0.155"/>
          <c:w val="0.76575"/>
          <c:h val="0.73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'CC 2 on 1 EC'!$A$6:$A$9</c:f>
              <c:numCache/>
            </c:numRef>
          </c:xVal>
          <c:yVal>
            <c:numRef>
              <c:f>'CC 2 on 1 EC'!$B$6:$B$9</c:f>
              <c:numCache/>
            </c:numRef>
          </c:yVal>
          <c:smooth val="0"/>
        </c:ser>
        <c:axId val="39720497"/>
        <c:axId val="21940154"/>
      </c:scatterChart>
      <c:valAx>
        <c:axId val="39720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Output (MW)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40154"/>
        <c:crosses val="autoZero"/>
        <c:crossBetween val="midCat"/>
        <c:dispUnits/>
      </c:valAx>
      <c:valAx>
        <c:axId val="2194015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MBtu/Hr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204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6075"/>
          <c:w val="0.9245"/>
          <c:h val="0.726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0.0498x</a:t>
                    </a:r>
                    <a:r>
                      <a:rPr lang="en-US" cap="none" sz="14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+ 0.8122x + 578.23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'CT'!$B$8:$B$11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1157.28</c:v>
                </c:pt>
              </c:numCache>
            </c:numRef>
          </c:yVal>
          <c:smooth val="0"/>
        </c:ser>
        <c:axId val="44693503"/>
        <c:axId val="66697208"/>
      </c:scatterChart>
      <c:valAx>
        <c:axId val="44693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6697208"/>
        <c:crosses val="autoZero"/>
        <c:crossBetween val="midCat"/>
        <c:dispUnits/>
      </c:valAx>
      <c:valAx>
        <c:axId val="66697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469350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25"/>
          <c:y val="0.9435"/>
          <c:w val="0.78775"/>
          <c:h val="0.03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 on 1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7475"/>
          <c:w val="0.91125"/>
          <c:h val="0.7245"/>
        </c:manualLayout>
      </c:layout>
      <c:scatterChart>
        <c:scatterStyle val="lineMarker"/>
        <c:varyColors val="0"/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1 on 1'!$A$8:$A$10</c:f>
              <c:numCache>
                <c:ptCount val="3"/>
                <c:pt idx="0">
                  <c:v>105</c:v>
                </c:pt>
                <c:pt idx="1">
                  <c:v>135</c:v>
                </c:pt>
                <c:pt idx="2">
                  <c:v>150</c:v>
                </c:pt>
              </c:numCache>
            </c:numRef>
          </c:xVal>
          <c:yVal>
            <c:numRef>
              <c:f>'CC 1 on 1'!$D$8:$D$10</c:f>
              <c:numCache>
                <c:ptCount val="3"/>
                <c:pt idx="0">
                  <c:v>2864.666666666666</c:v>
                </c:pt>
                <c:pt idx="1">
                  <c:v>5851.666666666665</c:v>
                </c:pt>
                <c:pt idx="2">
                  <c:v>6847.333333333335</c:v>
                </c:pt>
              </c:numCache>
            </c:numRef>
          </c:yVal>
          <c:smooth val="1"/>
        </c:ser>
        <c:axId val="63403961"/>
        <c:axId val="33764738"/>
      </c:scatterChar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1 on 1'!$A$8:$A$10</c:f>
              <c:numCache>
                <c:ptCount val="3"/>
                <c:pt idx="0">
                  <c:v>105</c:v>
                </c:pt>
                <c:pt idx="1">
                  <c:v>135</c:v>
                </c:pt>
                <c:pt idx="2">
                  <c:v>150</c:v>
                </c:pt>
              </c:numCache>
            </c:numRef>
          </c:xVal>
          <c:yVal>
            <c:numRef>
              <c:f>'CC 1 on 1'!$C$8:$C$10</c:f>
              <c:numCache>
                <c:ptCount val="3"/>
                <c:pt idx="0">
                  <c:v>8371.619047619048</c:v>
                </c:pt>
                <c:pt idx="1">
                  <c:v>7811.62962962963</c:v>
                </c:pt>
                <c:pt idx="2">
                  <c:v>7715.2</c:v>
                </c:pt>
              </c:numCache>
            </c:numRef>
          </c:yVal>
          <c:smooth val="1"/>
        </c:ser>
        <c:axId val="63403961"/>
        <c:axId val="33764738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1 on 1'!$A$30:$A$31</c:f>
              <c:numCache>
                <c:ptCount val="2"/>
                <c:pt idx="0">
                  <c:v>0</c:v>
                </c:pt>
                <c:pt idx="1">
                  <c:v>105</c:v>
                </c:pt>
              </c:numCache>
            </c:numRef>
          </c:xVal>
          <c:yVal>
            <c:numRef>
              <c:f>'CC 1 on 1'!$J$31:$K$31</c:f>
              <c:numCache>
                <c:ptCount val="2"/>
                <c:pt idx="0">
                  <c:v>12.390837714285716</c:v>
                </c:pt>
                <c:pt idx="1">
                  <c:v>12.390837714285716</c:v>
                </c:pt>
              </c:numCache>
            </c:numRef>
          </c:yVal>
          <c:smooth val="1"/>
        </c:ser>
        <c:ser>
          <c:idx val="3"/>
          <c:order val="3"/>
          <c:tx>
            <c:v>105-135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1 on 1'!$A$31:$A$32</c:f>
              <c:numCache>
                <c:ptCount val="2"/>
                <c:pt idx="0">
                  <c:v>105</c:v>
                </c:pt>
                <c:pt idx="1">
                  <c:v>135</c:v>
                </c:pt>
              </c:numCache>
            </c:numRef>
          </c:xVal>
          <c:yVal>
            <c:numRef>
              <c:f>'CC 1 on 1'!$J$32:$K$32</c:f>
              <c:numCache>
                <c:ptCount val="2"/>
                <c:pt idx="0">
                  <c:v>23.849231999999997</c:v>
                </c:pt>
                <c:pt idx="1">
                  <c:v>23.849231999999997</c:v>
                </c:pt>
              </c:numCache>
            </c:numRef>
          </c:yVal>
          <c:smooth val="1"/>
        </c:ser>
        <c:ser>
          <c:idx val="4"/>
          <c:order val="4"/>
          <c:tx>
            <c:v>135-150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1 on 1'!$A$32:$A$33</c:f>
              <c:numCache>
                <c:ptCount val="2"/>
                <c:pt idx="0">
                  <c:v>135</c:v>
                </c:pt>
                <c:pt idx="1">
                  <c:v>150</c:v>
                </c:pt>
              </c:numCache>
            </c:numRef>
          </c:xVal>
          <c:yVal>
            <c:numRef>
              <c:f>'CC 1 on 1'!$J$33:$K$33</c:f>
              <c:numCache>
                <c:ptCount val="2"/>
                <c:pt idx="0">
                  <c:v>42.90679200000001</c:v>
                </c:pt>
                <c:pt idx="1">
                  <c:v>42.90679200000001</c:v>
                </c:pt>
              </c:numCache>
            </c:numRef>
          </c:yVal>
          <c:smooth val="1"/>
        </c:ser>
        <c:axId val="35447187"/>
        <c:axId val="50589228"/>
      </c:scatterChart>
      <c:catAx>
        <c:axId val="6340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3764738"/>
        <c:crosses val="autoZero"/>
        <c:auto val="1"/>
        <c:lblOffset val="100"/>
        <c:noMultiLvlLbl val="0"/>
      </c:catAx>
      <c:valAx>
        <c:axId val="33764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3403961"/>
        <c:crosses val="autoZero"/>
        <c:crossBetween val="between"/>
        <c:dispUnits/>
      </c:valAx>
      <c:valAx>
        <c:axId val="35447187"/>
        <c:scaling>
          <c:orientation val="minMax"/>
        </c:scaling>
        <c:axPos val="b"/>
        <c:delete val="1"/>
        <c:majorTickMark val="out"/>
        <c:minorTickMark val="none"/>
        <c:tickLblPos val="nextTo"/>
        <c:crossAx val="50589228"/>
        <c:crosses val="max"/>
        <c:crossBetween val="midCat"/>
        <c:dispUnits/>
      </c:valAx>
      <c:valAx>
        <c:axId val="50589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5447187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425"/>
          <c:y val="0.9165"/>
          <c:w val="0.65375"/>
          <c:h val="0.070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 on 1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6075"/>
          <c:w val="0.9245"/>
          <c:h val="0.726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'CC 1 on 1'!$A$8:$A$10</c:f>
              <c:numCache>
                <c:ptCount val="3"/>
                <c:pt idx="0">
                  <c:v>105</c:v>
                </c:pt>
                <c:pt idx="1">
                  <c:v>135</c:v>
                </c:pt>
                <c:pt idx="2">
                  <c:v>150</c:v>
                </c:pt>
              </c:numCache>
            </c:numRef>
          </c:xVal>
          <c:yVal>
            <c:numRef>
              <c:f>'CC 1 on 1'!$B$8:$B$10</c:f>
              <c:numCache>
                <c:ptCount val="3"/>
                <c:pt idx="0">
                  <c:v>879.02</c:v>
                </c:pt>
                <c:pt idx="1">
                  <c:v>1054.57</c:v>
                </c:pt>
                <c:pt idx="2">
                  <c:v>1157.28</c:v>
                </c:pt>
              </c:numCache>
            </c:numRef>
          </c:yVal>
          <c:smooth val="0"/>
        </c:ser>
        <c:axId val="52649869"/>
        <c:axId val="4086774"/>
      </c:scatterChart>
      <c:valAx>
        <c:axId val="52649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086774"/>
        <c:crosses val="autoZero"/>
        <c:crossBetween val="midCat"/>
        <c:dispUnits/>
      </c:valAx>
      <c:valAx>
        <c:axId val="4086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26498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25"/>
          <c:y val="0.9435"/>
          <c:w val="0.78775"/>
          <c:h val="0.03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Gas Fired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605"/>
          <c:w val="0.90075"/>
          <c:h val="0.72475"/>
        </c:manualLayout>
      </c:layou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PF'!$C$6:$C$9</c:f>
              <c:numCache>
                <c:ptCount val="4"/>
                <c:pt idx="0">
                  <c:v>8371.619047619048</c:v>
                </c:pt>
                <c:pt idx="1">
                  <c:v>7811.62962962963</c:v>
                </c:pt>
                <c:pt idx="2">
                  <c:v>7811.62962962963</c:v>
                </c:pt>
                <c:pt idx="3">
                  <c:v>7715.2</c:v>
                </c:pt>
              </c:numCache>
            </c:numRef>
          </c:yVal>
          <c:smooth val="1"/>
        </c:ser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PF'!$D$6:$D$9</c:f>
              <c:numCache>
                <c:ptCount val="4"/>
                <c:pt idx="0">
                  <c:v>2864.666666666666</c:v>
                </c:pt>
                <c:pt idx="1">
                  <c:v>5851.666666666665</c:v>
                </c:pt>
                <c:pt idx="2">
                  <c:v>7811.62962962963</c:v>
                </c:pt>
                <c:pt idx="3">
                  <c:v>6847.333333333335</c:v>
                </c:pt>
              </c:numCache>
            </c:numRef>
          </c:yVal>
          <c:smooth val="1"/>
        </c:ser>
        <c:axId val="36780967"/>
        <c:axId val="62593248"/>
      </c:scatterChart>
      <c:scatterChart>
        <c:scatterStyle val="smoothMarker"/>
        <c:varyColors val="0"/>
        <c:ser>
          <c:idx val="2"/>
          <c:order val="2"/>
          <c:tx>
            <c:v>Cost Offer-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PF'!$A$30:$A$31</c:f>
              <c:numCache>
                <c:ptCount val="2"/>
                <c:pt idx="0">
                  <c:v>0</c:v>
                </c:pt>
                <c:pt idx="1">
                  <c:v>105</c:v>
                </c:pt>
              </c:numCache>
            </c:numRef>
          </c:xVal>
          <c:yVal>
            <c:numRef>
              <c:f>'CC 2 on 1 PF'!$J$31:$K$31</c:f>
              <c:numCache>
                <c:ptCount val="2"/>
                <c:pt idx="0">
                  <c:v>27.644733714285714</c:v>
                </c:pt>
                <c:pt idx="1">
                  <c:v>27.644733714285714</c:v>
                </c:pt>
              </c:numCache>
            </c:numRef>
          </c:yVal>
          <c:smooth val="1"/>
        </c:ser>
        <c:ser>
          <c:idx val="3"/>
          <c:order val="3"/>
          <c:tx>
            <c:v>105-135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PF'!$A$31:$A$32</c:f>
              <c:numCache>
                <c:ptCount val="2"/>
                <c:pt idx="0">
                  <c:v>105</c:v>
                </c:pt>
                <c:pt idx="1">
                  <c:v>135</c:v>
                </c:pt>
              </c:numCache>
            </c:numRef>
          </c:xVal>
          <c:yVal>
            <c:numRef>
              <c:f>'CC 2 on 1 PF'!$J$32:$K$32</c:f>
              <c:numCache>
                <c:ptCount val="2"/>
                <c:pt idx="0">
                  <c:v>28.582848</c:v>
                </c:pt>
                <c:pt idx="1">
                  <c:v>28.582848</c:v>
                </c:pt>
              </c:numCache>
            </c:numRef>
          </c:yVal>
          <c:smooth val="1"/>
        </c:ser>
        <c:ser>
          <c:idx val="4"/>
          <c:order val="4"/>
          <c:tx>
            <c:v>135-270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PF'!$A$32:$A$33</c:f>
              <c:numCache>
                <c:ptCount val="2"/>
                <c:pt idx="0">
                  <c:v>135</c:v>
                </c:pt>
                <c:pt idx="1">
                  <c:v>270</c:v>
                </c:pt>
              </c:numCache>
            </c:numRef>
          </c:xVal>
          <c:yVal>
            <c:numRef>
              <c:f>'CC 2 on 1 PF'!$J$33:$K$33</c:f>
              <c:numCache>
                <c:ptCount val="2"/>
                <c:pt idx="0">
                  <c:v>31.158003555555553</c:v>
                </c:pt>
                <c:pt idx="1">
                  <c:v>31.158003555555553</c:v>
                </c:pt>
              </c:numCache>
            </c:numRef>
          </c:yVal>
          <c:smooth val="1"/>
        </c:ser>
        <c:ser>
          <c:idx val="5"/>
          <c:order val="5"/>
          <c:tx>
            <c:v>270-300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PF'!$A$33:$A$34</c:f>
              <c:numCache>
                <c:ptCount val="2"/>
                <c:pt idx="0">
                  <c:v>270</c:v>
                </c:pt>
                <c:pt idx="1">
                  <c:v>300</c:v>
                </c:pt>
              </c:numCache>
            </c:numRef>
          </c:xVal>
          <c:yVal>
            <c:numRef>
              <c:f>'CC 2 on 1 PF'!$J$34:$K$34</c:f>
              <c:numCache>
                <c:ptCount val="2"/>
                <c:pt idx="0">
                  <c:v>34.15146618181818</c:v>
                </c:pt>
                <c:pt idx="1">
                  <c:v>34.15146618181818</c:v>
                </c:pt>
              </c:numCache>
            </c:numRef>
          </c:yVal>
          <c:smooth val="1"/>
        </c:ser>
        <c:axId val="26468321"/>
        <c:axId val="36888298"/>
      </c:scatterChart>
      <c:valAx>
        <c:axId val="36780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2593248"/>
        <c:crosses val="autoZero"/>
        <c:crossBetween val="midCat"/>
        <c:dispUnits/>
      </c:valAx>
      <c:valAx>
        <c:axId val="62593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6780967"/>
        <c:crosses val="autoZero"/>
        <c:crossBetween val="midCat"/>
        <c:dispUnits/>
      </c:valAx>
      <c:valAx>
        <c:axId val="26468321"/>
        <c:scaling>
          <c:orientation val="minMax"/>
        </c:scaling>
        <c:axPos val="b"/>
        <c:delete val="1"/>
        <c:majorTickMark val="out"/>
        <c:minorTickMark val="none"/>
        <c:tickLblPos val="nextTo"/>
        <c:crossAx val="36888298"/>
        <c:crosses val="max"/>
        <c:crossBetween val="midCat"/>
        <c:dispUnits/>
      </c:valAx>
      <c:valAx>
        <c:axId val="36888298"/>
        <c:scaling>
          <c:orientation val="minMax"/>
          <c:max val="4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6468321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9975"/>
          <c:y val="0.8985"/>
          <c:w val="0.75175"/>
          <c:h val="0.078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77"/>
          <c:w val="0.90375"/>
          <c:h val="0.725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'CC 2 on 1 PF'!$A$6:$A$9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PF'!$B$6:$B$9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2109.14</c:v>
                </c:pt>
                <c:pt idx="3">
                  <c:v>2314.56</c:v>
                </c:pt>
              </c:numCache>
            </c:numRef>
          </c:yVal>
          <c:smooth val="0"/>
        </c:ser>
        <c:axId val="63559227"/>
        <c:axId val="35162132"/>
      </c:scatterChart>
      <c:valAx>
        <c:axId val="63559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5162132"/>
        <c:crosses val="autoZero"/>
        <c:crossBetween val="midCat"/>
        <c:dispUnits/>
      </c:valAx>
      <c:valAx>
        <c:axId val="35162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35592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5"/>
          <c:y val="0.94325"/>
          <c:w val="0.7892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Gas Fired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Duct Burning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605"/>
          <c:w val="0.90075"/>
          <c:h val="0.72475"/>
        </c:manualLayout>
      </c:layou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DB'!$A$6:$A$9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DB'!$C$6:$C$9</c:f>
              <c:numCache>
                <c:ptCount val="4"/>
                <c:pt idx="0">
                  <c:v>8371.619047619048</c:v>
                </c:pt>
                <c:pt idx="1">
                  <c:v>7811.62962962963</c:v>
                </c:pt>
                <c:pt idx="2">
                  <c:v>7811.62962962963</c:v>
                </c:pt>
                <c:pt idx="3">
                  <c:v>7872.7</c:v>
                </c:pt>
              </c:numCache>
            </c:numRef>
          </c:yVal>
          <c:smooth val="1"/>
        </c:ser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DB'!$A$6:$A$9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DB'!$D$6:$D$9</c:f>
              <c:numCache>
                <c:ptCount val="4"/>
                <c:pt idx="0">
                  <c:v>2864.666666666666</c:v>
                </c:pt>
                <c:pt idx="1">
                  <c:v>5851.666666666665</c:v>
                </c:pt>
                <c:pt idx="2">
                  <c:v>7811.62962962963</c:v>
                </c:pt>
                <c:pt idx="3">
                  <c:v>8422.333333333336</c:v>
                </c:pt>
              </c:numCache>
            </c:numRef>
          </c:yVal>
          <c:smooth val="1"/>
        </c:ser>
        <c:axId val="48023733"/>
        <c:axId val="29560414"/>
      </c:scatterChart>
      <c:scatterChart>
        <c:scatterStyle val="smoothMarker"/>
        <c:varyColors val="0"/>
        <c:ser>
          <c:idx val="2"/>
          <c:order val="2"/>
          <c:tx>
            <c:v>Cost Offer-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DB'!$A$30:$A$31</c:f>
              <c:numCache>
                <c:ptCount val="2"/>
                <c:pt idx="0">
                  <c:v>0</c:v>
                </c:pt>
                <c:pt idx="1">
                  <c:v>105</c:v>
                </c:pt>
              </c:numCache>
            </c:numRef>
          </c:xVal>
          <c:yVal>
            <c:numRef>
              <c:f>'CC 2 on 1 DB'!$J$31:$K$31</c:f>
              <c:numCache>
                <c:ptCount val="2"/>
                <c:pt idx="0">
                  <c:v>22.482717714285712</c:v>
                </c:pt>
                <c:pt idx="1">
                  <c:v>22.482717714285712</c:v>
                </c:pt>
              </c:numCache>
            </c:numRef>
          </c:yVal>
          <c:smooth val="1"/>
        </c:ser>
        <c:ser>
          <c:idx val="3"/>
          <c:order val="3"/>
          <c:tx>
            <c:v>105-135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DB'!$A$31:$A$32</c:f>
              <c:numCache>
                <c:ptCount val="2"/>
                <c:pt idx="0">
                  <c:v>105</c:v>
                </c:pt>
                <c:pt idx="1">
                  <c:v>135</c:v>
                </c:pt>
              </c:numCache>
            </c:numRef>
          </c:xVal>
          <c:yVal>
            <c:numRef>
              <c:f>'CC 2 on 1 DB'!$J$32:$K$32</c:f>
              <c:numCache>
                <c:ptCount val="2"/>
                <c:pt idx="0">
                  <c:v>26.064671999999973</c:v>
                </c:pt>
                <c:pt idx="1">
                  <c:v>26.064671999999973</c:v>
                </c:pt>
              </c:numCache>
            </c:numRef>
          </c:yVal>
          <c:smooth val="1"/>
        </c:ser>
        <c:ser>
          <c:idx val="4"/>
          <c:order val="4"/>
          <c:tx>
            <c:v>135-270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DB'!$A$32:$A$33</c:f>
              <c:numCache>
                <c:ptCount val="2"/>
                <c:pt idx="0">
                  <c:v>135</c:v>
                </c:pt>
                <c:pt idx="1">
                  <c:v>270</c:v>
                </c:pt>
              </c:numCache>
            </c:numRef>
          </c:xVal>
          <c:yVal>
            <c:numRef>
              <c:f>'CC 2 on 1 DB'!$J$33:$K$33</c:f>
              <c:numCache>
                <c:ptCount val="2"/>
                <c:pt idx="0">
                  <c:v>31.871187555555554</c:v>
                </c:pt>
                <c:pt idx="1">
                  <c:v>31.871187555555554</c:v>
                </c:pt>
              </c:numCache>
            </c:numRef>
          </c:yVal>
          <c:smooth val="1"/>
        </c:ser>
        <c:ser>
          <c:idx val="5"/>
          <c:order val="5"/>
          <c:tx>
            <c:v>270-300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DB'!$A$33:$A$34</c:f>
              <c:numCache>
                <c:ptCount val="2"/>
                <c:pt idx="0">
                  <c:v>270</c:v>
                </c:pt>
                <c:pt idx="1">
                  <c:v>300</c:v>
                </c:pt>
              </c:numCache>
            </c:numRef>
          </c:xVal>
          <c:yVal>
            <c:numRef>
              <c:f>'CC 2 on 1 DB'!$J$34:$K$34</c:f>
              <c:numCache>
                <c:ptCount val="2"/>
                <c:pt idx="0">
                  <c:v>32.72489745454546</c:v>
                </c:pt>
                <c:pt idx="1">
                  <c:v>32.72489745454546</c:v>
                </c:pt>
              </c:numCache>
            </c:numRef>
          </c:yVal>
          <c:smooth val="1"/>
        </c:ser>
        <c:axId val="64717135"/>
        <c:axId val="45583304"/>
      </c:scatterChart>
      <c:valAx>
        <c:axId val="4802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9560414"/>
        <c:crosses val="autoZero"/>
        <c:crossBetween val="midCat"/>
        <c:dispUnits/>
      </c:valAx>
      <c:valAx>
        <c:axId val="29560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8023733"/>
        <c:crosses val="autoZero"/>
        <c:crossBetween val="midCat"/>
        <c:dispUnits/>
      </c:valAx>
      <c:valAx>
        <c:axId val="64717135"/>
        <c:scaling>
          <c:orientation val="minMax"/>
        </c:scaling>
        <c:axPos val="b"/>
        <c:delete val="1"/>
        <c:majorTickMark val="out"/>
        <c:minorTickMark val="none"/>
        <c:tickLblPos val="nextTo"/>
        <c:crossAx val="45583304"/>
        <c:crosses val="max"/>
        <c:crossBetween val="midCat"/>
        <c:dispUnits/>
      </c:valAx>
      <c:valAx>
        <c:axId val="45583304"/>
        <c:scaling>
          <c:orientation val="minMax"/>
          <c:max val="4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4717135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9975"/>
          <c:y val="0.8985"/>
          <c:w val="0.75175"/>
          <c:h val="0.078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Duct Burning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7675"/>
          <c:w val="0.9275"/>
          <c:h val="0.724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'CC 2 on 1 DB'!$A$6:$A$9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DB'!$B$6:$B$9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2109.14</c:v>
                </c:pt>
                <c:pt idx="3">
                  <c:v>2361.81</c:v>
                </c:pt>
              </c:numCache>
            </c:numRef>
          </c:yVal>
          <c:smooth val="0"/>
        </c:ser>
        <c:axId val="7596553"/>
        <c:axId val="1260114"/>
      </c:scatterChart>
      <c:valAx>
        <c:axId val="7596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260114"/>
        <c:crosses val="autoZero"/>
        <c:crossBetween val="midCat"/>
        <c:dispUnits/>
      </c:valAx>
      <c:valAx>
        <c:axId val="1260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759655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5"/>
          <c:y val="0.94325"/>
          <c:w val="0.7892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Gas Fired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Evaporative Cooler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605"/>
          <c:w val="0.90075"/>
          <c:h val="0.72475"/>
        </c:manualLayout>
      </c:layou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EC'!$A$6:$A$9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284</c:v>
                </c:pt>
              </c:numCache>
            </c:numRef>
          </c:xVal>
          <c:yVal>
            <c:numRef>
              <c:f>'CC 2 on 1 EC'!$C$6:$C$9</c:f>
              <c:numCache>
                <c:ptCount val="4"/>
                <c:pt idx="0">
                  <c:v>8371.619047619048</c:v>
                </c:pt>
                <c:pt idx="1">
                  <c:v>7811.62962962963</c:v>
                </c:pt>
                <c:pt idx="2">
                  <c:v>7811.62962962963</c:v>
                </c:pt>
                <c:pt idx="3">
                  <c:v>7682.887323943662</c:v>
                </c:pt>
              </c:numCache>
            </c:numRef>
          </c:yVal>
          <c:smooth val="1"/>
        </c:ser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EC'!$A$6:$A$9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284</c:v>
                </c:pt>
              </c:numCache>
            </c:numRef>
          </c:xVal>
          <c:yVal>
            <c:numRef>
              <c:f>'CC 2 on 1 EC'!$D$6:$D$9</c:f>
              <c:numCache>
                <c:ptCount val="4"/>
                <c:pt idx="0">
                  <c:v>2864.666666666666</c:v>
                </c:pt>
                <c:pt idx="1">
                  <c:v>5851.666666666665</c:v>
                </c:pt>
                <c:pt idx="2">
                  <c:v>7811.62962962963</c:v>
                </c:pt>
                <c:pt idx="3">
                  <c:v>5200.000000000013</c:v>
                </c:pt>
              </c:numCache>
            </c:numRef>
          </c:yVal>
          <c:smooth val="1"/>
        </c:ser>
        <c:axId val="11341027"/>
        <c:axId val="34960380"/>
      </c:scatterChart>
      <c:scatterChart>
        <c:scatterStyle val="smoothMarker"/>
        <c:varyColors val="0"/>
        <c:ser>
          <c:idx val="2"/>
          <c:order val="2"/>
          <c:tx>
            <c:v>Cost Offer-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EC'!$A$30:$A$31</c:f>
              <c:numCache>
                <c:ptCount val="2"/>
                <c:pt idx="0">
                  <c:v>0</c:v>
                </c:pt>
                <c:pt idx="1">
                  <c:v>105</c:v>
                </c:pt>
              </c:numCache>
            </c:numRef>
          </c:xVal>
          <c:yVal>
            <c:numRef>
              <c:f>'CC 2 on 1 EC'!$J$31:$K$31</c:f>
              <c:numCache>
                <c:ptCount val="2"/>
                <c:pt idx="0">
                  <c:v>24.23466971428572</c:v>
                </c:pt>
                <c:pt idx="1">
                  <c:v>24.23466971428572</c:v>
                </c:pt>
              </c:numCache>
            </c:numRef>
          </c:yVal>
          <c:smooth val="1"/>
        </c:ser>
        <c:ser>
          <c:idx val="3"/>
          <c:order val="3"/>
          <c:tx>
            <c:v>105-135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EC'!$A$31:$A$32</c:f>
              <c:numCache>
                <c:ptCount val="2"/>
                <c:pt idx="0">
                  <c:v>105</c:v>
                </c:pt>
                <c:pt idx="1">
                  <c:v>135</c:v>
                </c:pt>
              </c:numCache>
            </c:numRef>
          </c:xVal>
          <c:yVal>
            <c:numRef>
              <c:f>'CC 2 on 1 EC'!$J$32:$K$32</c:f>
              <c:numCache>
                <c:ptCount val="2"/>
                <c:pt idx="0">
                  <c:v>26.77010399999998</c:v>
                </c:pt>
                <c:pt idx="1">
                  <c:v>26.77010399999998</c:v>
                </c:pt>
              </c:numCache>
            </c:numRef>
          </c:yVal>
          <c:smooth val="1"/>
        </c:ser>
        <c:ser>
          <c:idx val="4"/>
          <c:order val="4"/>
          <c:tx>
            <c:v>135-270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EC'!$A$32:$A$33</c:f>
              <c:numCache>
                <c:ptCount val="2"/>
                <c:pt idx="0">
                  <c:v>135</c:v>
                </c:pt>
                <c:pt idx="1">
                  <c:v>270</c:v>
                </c:pt>
              </c:numCache>
            </c:numRef>
          </c:xVal>
          <c:yVal>
            <c:numRef>
              <c:f>'CC 2 on 1 EC'!$J$33:$K$33</c:f>
              <c:numCache>
                <c:ptCount val="2"/>
                <c:pt idx="0">
                  <c:v>31.297539555555563</c:v>
                </c:pt>
                <c:pt idx="1">
                  <c:v>31.297539555555563</c:v>
                </c:pt>
              </c:numCache>
            </c:numRef>
          </c:yVal>
          <c:smooth val="1"/>
        </c:ser>
        <c:ser>
          <c:idx val="5"/>
          <c:order val="5"/>
          <c:tx>
            <c:v>270-284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EC'!$A$33:$A$34</c:f>
              <c:numCache>
                <c:ptCount val="2"/>
                <c:pt idx="0">
                  <c:v>270</c:v>
                </c:pt>
                <c:pt idx="1">
                  <c:v>284</c:v>
                </c:pt>
              </c:numCache>
            </c:numRef>
          </c:xVal>
          <c:yVal>
            <c:numRef>
              <c:f>'CC 2 on 1 EC'!$J$34:$K$34</c:f>
              <c:numCache>
                <c:ptCount val="2"/>
                <c:pt idx="0">
                  <c:v>31.582347704697987</c:v>
                </c:pt>
                <c:pt idx="1">
                  <c:v>31.582347704697987</c:v>
                </c:pt>
              </c:numCache>
            </c:numRef>
          </c:yVal>
          <c:smooth val="1"/>
        </c:ser>
        <c:axId val="46207965"/>
        <c:axId val="13218502"/>
      </c:scatterChart>
      <c:valAx>
        <c:axId val="11341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4960380"/>
        <c:crosses val="autoZero"/>
        <c:crossBetween val="midCat"/>
        <c:dispUnits/>
      </c:valAx>
      <c:valAx>
        <c:axId val="34960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1341027"/>
        <c:crosses val="autoZero"/>
        <c:crossBetween val="midCat"/>
        <c:dispUnits/>
      </c:valAx>
      <c:valAx>
        <c:axId val="46207965"/>
        <c:scaling>
          <c:orientation val="minMax"/>
        </c:scaling>
        <c:axPos val="b"/>
        <c:delete val="1"/>
        <c:majorTickMark val="out"/>
        <c:minorTickMark val="none"/>
        <c:tickLblPos val="nextTo"/>
        <c:crossAx val="13218502"/>
        <c:crosses val="max"/>
        <c:crossBetween val="midCat"/>
        <c:dispUnits/>
      </c:valAx>
      <c:valAx>
        <c:axId val="13218502"/>
        <c:scaling>
          <c:orientation val="minMax"/>
          <c:max val="4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6207965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9975"/>
          <c:y val="0.8985"/>
          <c:w val="0.75175"/>
          <c:h val="0.078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1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0.582</cdr:x>
      <cdr:y>0.60775</cdr:y>
    </cdr:from>
    <cdr:to>
      <cdr:x>0.736</cdr:x>
      <cdr:y>0.66075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95875" y="3876675"/>
          <a:ext cx="1352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0.70325</cdr:x>
      <cdr:y>0.42175</cdr:y>
    </cdr:from>
    <cdr:to>
      <cdr:x>0.82675</cdr:x>
      <cdr:y>0.475</cdr:y>
    </cdr:to>
    <cdr:sp>
      <cdr:nvSpPr>
        <cdr:cNvPr id="2" name="TextBox 2"/>
        <cdr:cNvSpPr txBox="1">
          <a:spLocks noChangeArrowheads="1"/>
        </cdr:cNvSpPr>
      </cdr:nvSpPr>
      <cdr:spPr>
        <a:xfrm>
          <a:off x="6153150" y="268605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0.769</cdr:x>
      <cdr:y>0.33925</cdr:y>
    </cdr:from>
    <cdr:to>
      <cdr:x>0.88675</cdr:x>
      <cdr:y>0.38525</cdr:y>
    </cdr:to>
    <cdr:sp>
      <cdr:nvSpPr>
        <cdr:cNvPr id="3" name="TextBox 3"/>
        <cdr:cNvSpPr txBox="1">
          <a:spLocks noChangeArrowheads="1"/>
        </cdr:cNvSpPr>
      </cdr:nvSpPr>
      <cdr:spPr>
        <a:xfrm>
          <a:off x="6734175" y="2162175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0.65</cdr:x>
      <cdr:y>0.69975</cdr:y>
    </cdr:from>
    <cdr:to>
      <cdr:x>0.85975</cdr:x>
      <cdr:y>0.80225</cdr:y>
    </cdr:to>
    <cdr:sp>
      <cdr:nvSpPr>
        <cdr:cNvPr id="4" name="TextBox 4"/>
        <cdr:cNvSpPr txBox="1">
          <a:spLocks noChangeArrowheads="1"/>
        </cdr:cNvSpPr>
      </cdr:nvSpPr>
      <cdr:spPr>
        <a:xfrm>
          <a:off x="5695950" y="44577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0.127</cdr:x>
      <cdr:y>0.33925</cdr:y>
    </cdr:from>
    <cdr:to>
      <cdr:x>0.536</cdr:x>
      <cdr:y>0.4455</cdr:y>
    </cdr:to>
    <cdr:sp>
      <cdr:nvSpPr>
        <cdr:cNvPr id="5" name="TextBox 5"/>
        <cdr:cNvSpPr txBox="1">
          <a:spLocks noChangeArrowheads="1"/>
        </cdr:cNvSpPr>
      </cdr:nvSpPr>
      <cdr:spPr>
        <a:xfrm>
          <a:off x="1104900" y="2162175"/>
          <a:ext cx="35814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$ 2,359/hr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832256400" y="83225640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0.2955</cdr:x>
      <cdr:y>0.62175</cdr:y>
    </cdr:from>
    <cdr:to>
      <cdr:x>0.6635</cdr:x>
      <cdr:y>0.66375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3952875"/>
          <a:ext cx="3219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0.29975</cdr:x>
      <cdr:y>0.71775</cdr:y>
    </cdr:from>
    <cdr:to>
      <cdr:x>0.62375</cdr:x>
      <cdr:y>0.77425</cdr:y>
    </cdr:to>
    <cdr:sp>
      <cdr:nvSpPr>
        <cdr:cNvPr id="2" name="TextBox 2"/>
        <cdr:cNvSpPr txBox="1">
          <a:spLocks noChangeArrowheads="1"/>
        </cdr:cNvSpPr>
      </cdr:nvSpPr>
      <cdr:spPr>
        <a:xfrm>
          <a:off x="2619375" y="4572000"/>
          <a:ext cx="28384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0.10375</cdr:x>
      <cdr:y>0.2155</cdr:y>
    </cdr:from>
    <cdr:to>
      <cdr:x>0.437</cdr:x>
      <cdr:y>0.27075</cdr:y>
    </cdr:to>
    <cdr:sp>
      <cdr:nvSpPr>
        <cdr:cNvPr id="3" name="TextBox 3"/>
        <cdr:cNvSpPr txBox="1">
          <a:spLocks noChangeArrowheads="1"/>
        </cdr:cNvSpPr>
      </cdr:nvSpPr>
      <cdr:spPr>
        <a:xfrm>
          <a:off x="904875" y="1371600"/>
          <a:ext cx="29146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171.56 mmBtu/hr</a:t>
          </a:r>
        </a:p>
      </cdr:txBody>
    </cdr:sp>
  </cdr:relSizeAnchor>
  <cdr:relSizeAnchor xmlns:cdr="http://schemas.openxmlformats.org/drawingml/2006/chartDrawing">
    <cdr:from>
      <cdr:x>0.156</cdr:x>
      <cdr:y>0.579</cdr:y>
    </cdr:from>
    <cdr:to>
      <cdr:x>0.34425</cdr:x>
      <cdr:y>0.63375</cdr:y>
    </cdr:to>
    <cdr:sp>
      <cdr:nvSpPr>
        <cdr:cNvPr id="4" name="TextBox 4"/>
        <cdr:cNvSpPr txBox="1">
          <a:spLocks noChangeArrowheads="1"/>
        </cdr:cNvSpPr>
      </cdr:nvSpPr>
      <cdr:spPr>
        <a:xfrm>
          <a:off x="1362075" y="3686175"/>
          <a:ext cx="1647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0.4205</cdr:x>
      <cdr:y>0.544</cdr:y>
    </cdr:from>
    <cdr:to>
      <cdr:x>0.59225</cdr:x>
      <cdr:y>0.59025</cdr:y>
    </cdr:to>
    <cdr:sp>
      <cdr:nvSpPr>
        <cdr:cNvPr id="5" name="TextBox 5"/>
        <cdr:cNvSpPr txBox="1">
          <a:spLocks noChangeArrowheads="1"/>
        </cdr:cNvSpPr>
      </cdr:nvSpPr>
      <cdr:spPr>
        <a:xfrm>
          <a:off x="3676650" y="3457575"/>
          <a:ext cx="1504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CT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Base</a:t>
          </a:r>
        </a:p>
      </cdr:txBody>
    </cdr:sp>
  </cdr:relSizeAnchor>
  <cdr:relSizeAnchor xmlns:cdr="http://schemas.openxmlformats.org/drawingml/2006/chartDrawing">
    <cdr:from>
      <cdr:x>0.59475</cdr:x>
      <cdr:y>0.27325</cdr:y>
    </cdr:from>
    <cdr:to>
      <cdr:x>0.727</cdr:x>
      <cdr:y>0.326</cdr:y>
    </cdr:to>
    <cdr:sp>
      <cdr:nvSpPr>
        <cdr:cNvPr id="6" name="TextBox 6"/>
        <cdr:cNvSpPr txBox="1">
          <a:spLocks noChangeArrowheads="1"/>
        </cdr:cNvSpPr>
      </cdr:nvSpPr>
      <cdr:spPr>
        <a:xfrm>
          <a:off x="5200650" y="1733550"/>
          <a:ext cx="1162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0.804</cdr:x>
      <cdr:y>0.22725</cdr:y>
    </cdr:from>
    <cdr:to>
      <cdr:x>0.94425</cdr:x>
      <cdr:y>0.26575</cdr:y>
    </cdr:to>
    <cdr:sp>
      <cdr:nvSpPr>
        <cdr:cNvPr id="7" name="TextBox 7"/>
        <cdr:cNvSpPr txBox="1">
          <a:spLocks noChangeArrowheads="1"/>
        </cdr:cNvSpPr>
      </cdr:nvSpPr>
      <cdr:spPr>
        <a:xfrm>
          <a:off x="7029450" y="1447800"/>
          <a:ext cx="1228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Peak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0.5215</cdr:x>
      <cdr:y>0.6315</cdr:y>
    </cdr:from>
    <cdr:to>
      <cdr:x>0.74425</cdr:x>
      <cdr:y>0.7265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4029075"/>
          <a:ext cx="19526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-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- $75/EOH</a:t>
          </a:r>
        </a:p>
      </cdr:txBody>
    </cdr:sp>
  </cdr:relSizeAnchor>
  <cdr:relSizeAnchor xmlns:cdr="http://schemas.openxmlformats.org/drawingml/2006/chartDrawing">
    <cdr:from>
      <cdr:x>0.164</cdr:x>
      <cdr:y>0.59825</cdr:y>
    </cdr:from>
    <cdr:to>
      <cdr:x>0.34125</cdr:x>
      <cdr:y>0.646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0" y="3810000"/>
          <a:ext cx="1552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0.41125</cdr:x>
      <cdr:y>0.39875</cdr:y>
    </cdr:from>
    <cdr:to>
      <cdr:x>0.56475</cdr:x>
      <cdr:y>0.4505</cdr:y>
    </cdr:to>
    <cdr:sp>
      <cdr:nvSpPr>
        <cdr:cNvPr id="3" name="TextBox 3"/>
        <cdr:cNvSpPr txBox="1">
          <a:spLocks noChangeArrowheads="1"/>
        </cdr:cNvSpPr>
      </cdr:nvSpPr>
      <cdr:spPr>
        <a:xfrm>
          <a:off x="3590925" y="2543175"/>
          <a:ext cx="13430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Base</a:t>
          </a:r>
        </a:p>
      </cdr:txBody>
    </cdr:sp>
  </cdr:relSizeAnchor>
  <cdr:relSizeAnchor xmlns:cdr="http://schemas.openxmlformats.org/drawingml/2006/chartDrawing">
    <cdr:from>
      <cdr:x>0.668</cdr:x>
      <cdr:y>0.2875</cdr:y>
    </cdr:from>
    <cdr:to>
      <cdr:x>0.80425</cdr:x>
      <cdr:y>0.33025</cdr:y>
    </cdr:to>
    <cdr:sp>
      <cdr:nvSpPr>
        <cdr:cNvPr id="4" name="TextBox 4"/>
        <cdr:cNvSpPr txBox="1">
          <a:spLocks noChangeArrowheads="1"/>
        </cdr:cNvSpPr>
      </cdr:nvSpPr>
      <cdr:spPr>
        <a:xfrm>
          <a:off x="5838825" y="1828800"/>
          <a:ext cx="1190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0.634</cdr:x>
      <cdr:y>0.19325</cdr:y>
    </cdr:from>
    <cdr:to>
      <cdr:x>0.77275</cdr:x>
      <cdr:y>0.24975</cdr:y>
    </cdr:to>
    <cdr:sp>
      <cdr:nvSpPr>
        <cdr:cNvPr id="5" name="TextBox 5"/>
        <cdr:cNvSpPr txBox="1">
          <a:spLocks noChangeArrowheads="1"/>
        </cdr:cNvSpPr>
      </cdr:nvSpPr>
      <cdr:spPr>
        <a:xfrm>
          <a:off x="5543550" y="1228725"/>
          <a:ext cx="12192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with DB</a:t>
          </a:r>
        </a:p>
      </cdr:txBody>
    </cdr:sp>
  </cdr:relSizeAnchor>
  <cdr:relSizeAnchor xmlns:cdr="http://schemas.openxmlformats.org/drawingml/2006/chartDrawing">
    <cdr:from>
      <cdr:x>0.1125</cdr:x>
      <cdr:y>0.285</cdr:y>
    </cdr:from>
    <cdr:to>
      <cdr:x>0.48075</cdr:x>
      <cdr:y>0.36625</cdr:y>
    </cdr:to>
    <cdr:sp>
      <cdr:nvSpPr>
        <cdr:cNvPr id="6" name="TextBox 6"/>
        <cdr:cNvSpPr txBox="1">
          <a:spLocks noChangeArrowheads="1"/>
        </cdr:cNvSpPr>
      </cdr:nvSpPr>
      <cdr:spPr>
        <a:xfrm>
          <a:off x="981075" y="1809750"/>
          <a:ext cx="32194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= $ 1,274/hr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832256400" y="83225640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0.62025</cdr:y>
    </cdr:from>
    <cdr:to>
      <cdr:x>0.6615</cdr:x>
      <cdr:y>0.66225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0" y="3943350"/>
          <a:ext cx="3219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0.29825</cdr:x>
      <cdr:y>0.71625</cdr:y>
    </cdr:from>
    <cdr:to>
      <cdr:x>0.6225</cdr:x>
      <cdr:y>0.77275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4562475"/>
          <a:ext cx="28384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0.1025</cdr:x>
      <cdr:y>0.214</cdr:y>
    </cdr:from>
    <cdr:to>
      <cdr:x>0.43525</cdr:x>
      <cdr:y>0.26925</cdr:y>
    </cdr:to>
    <cdr:sp>
      <cdr:nvSpPr>
        <cdr:cNvPr id="3" name="TextBox 3"/>
        <cdr:cNvSpPr txBox="1">
          <a:spLocks noChangeArrowheads="1"/>
        </cdr:cNvSpPr>
      </cdr:nvSpPr>
      <cdr:spPr>
        <a:xfrm>
          <a:off x="895350" y="1362075"/>
          <a:ext cx="29146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312.36 mmBtu/hr</a:t>
          </a:r>
        </a:p>
      </cdr:txBody>
    </cdr:sp>
  </cdr:relSizeAnchor>
  <cdr:relSizeAnchor xmlns:cdr="http://schemas.openxmlformats.org/drawingml/2006/chartDrawing">
    <cdr:from>
      <cdr:x>0.16375</cdr:x>
      <cdr:y>0.58375</cdr:y>
    </cdr:from>
    <cdr:to>
      <cdr:x>0.351</cdr:x>
      <cdr:y>0.639</cdr:y>
    </cdr:to>
    <cdr:sp>
      <cdr:nvSpPr>
        <cdr:cNvPr id="4" name="TextBox 4"/>
        <cdr:cNvSpPr txBox="1">
          <a:spLocks noChangeArrowheads="1"/>
        </cdr:cNvSpPr>
      </cdr:nvSpPr>
      <cdr:spPr>
        <a:xfrm>
          <a:off x="1428750" y="3714750"/>
          <a:ext cx="16383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0.42675</cdr:x>
      <cdr:y>0.54375</cdr:y>
    </cdr:from>
    <cdr:to>
      <cdr:x>0.59775</cdr:x>
      <cdr:y>0.59</cdr:y>
    </cdr:to>
    <cdr:sp>
      <cdr:nvSpPr>
        <cdr:cNvPr id="5" name="TextBox 5"/>
        <cdr:cNvSpPr txBox="1">
          <a:spLocks noChangeArrowheads="1"/>
        </cdr:cNvSpPr>
      </cdr:nvSpPr>
      <cdr:spPr>
        <a:xfrm>
          <a:off x="3733800" y="3457575"/>
          <a:ext cx="1495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CT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Base</a:t>
          </a:r>
        </a:p>
      </cdr:txBody>
    </cdr:sp>
  </cdr:relSizeAnchor>
  <cdr:relSizeAnchor xmlns:cdr="http://schemas.openxmlformats.org/drawingml/2006/chartDrawing">
    <cdr:from>
      <cdr:x>0.6095</cdr:x>
      <cdr:y>0.271</cdr:y>
    </cdr:from>
    <cdr:to>
      <cdr:x>0.74075</cdr:x>
      <cdr:y>0.32375</cdr:y>
    </cdr:to>
    <cdr:sp>
      <cdr:nvSpPr>
        <cdr:cNvPr id="6" name="TextBox 6"/>
        <cdr:cNvSpPr txBox="1">
          <a:spLocks noChangeArrowheads="1"/>
        </cdr:cNvSpPr>
      </cdr:nvSpPr>
      <cdr:spPr>
        <a:xfrm>
          <a:off x="5334000" y="1724025"/>
          <a:ext cx="1152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0.80025</cdr:x>
      <cdr:y>0.234</cdr:y>
    </cdr:from>
    <cdr:to>
      <cdr:x>0.94</cdr:x>
      <cdr:y>0.27225</cdr:y>
    </cdr:to>
    <cdr:sp>
      <cdr:nvSpPr>
        <cdr:cNvPr id="7" name="TextBox 7"/>
        <cdr:cNvSpPr txBox="1">
          <a:spLocks noChangeArrowheads="1"/>
        </cdr:cNvSpPr>
      </cdr:nvSpPr>
      <cdr:spPr>
        <a:xfrm>
          <a:off x="7000875" y="1485900"/>
          <a:ext cx="1219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with DB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0.5215</cdr:x>
      <cdr:y>0.6315</cdr:y>
    </cdr:from>
    <cdr:to>
      <cdr:x>0.74425</cdr:x>
      <cdr:y>0.7265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4029075"/>
          <a:ext cx="19526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-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- $75/EOH</a:t>
          </a:r>
        </a:p>
      </cdr:txBody>
    </cdr:sp>
  </cdr:relSizeAnchor>
  <cdr:relSizeAnchor xmlns:cdr="http://schemas.openxmlformats.org/drawingml/2006/chartDrawing">
    <cdr:from>
      <cdr:x>0.2095</cdr:x>
      <cdr:y>0.602</cdr:y>
    </cdr:from>
    <cdr:to>
      <cdr:x>0.38675</cdr:x>
      <cdr:y>0.64975</cdr:y>
    </cdr:to>
    <cdr:sp>
      <cdr:nvSpPr>
        <cdr:cNvPr id="2" name="TextBox 2"/>
        <cdr:cNvSpPr txBox="1">
          <a:spLocks noChangeArrowheads="1"/>
        </cdr:cNvSpPr>
      </cdr:nvSpPr>
      <cdr:spPr>
        <a:xfrm>
          <a:off x="1828800" y="3838575"/>
          <a:ext cx="1552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0.31575</cdr:x>
      <cdr:y>0.38875</cdr:y>
    </cdr:from>
    <cdr:to>
      <cdr:x>0.47</cdr:x>
      <cdr:y>0.44025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0" y="2476500"/>
          <a:ext cx="13525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Base</a:t>
          </a:r>
        </a:p>
      </cdr:txBody>
    </cdr:sp>
  </cdr:relSizeAnchor>
  <cdr:relSizeAnchor xmlns:cdr="http://schemas.openxmlformats.org/drawingml/2006/chartDrawing">
    <cdr:from>
      <cdr:x>0.6725</cdr:x>
      <cdr:y>0.21075</cdr:y>
    </cdr:from>
    <cdr:to>
      <cdr:x>0.809</cdr:x>
      <cdr:y>0.2535</cdr:y>
    </cdr:to>
    <cdr:sp>
      <cdr:nvSpPr>
        <cdr:cNvPr id="4" name="TextBox 4"/>
        <cdr:cNvSpPr txBox="1">
          <a:spLocks noChangeArrowheads="1"/>
        </cdr:cNvSpPr>
      </cdr:nvSpPr>
      <cdr:spPr>
        <a:xfrm>
          <a:off x="5886450" y="1343025"/>
          <a:ext cx="1190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0.617</cdr:x>
      <cdr:y>0.42525</cdr:y>
    </cdr:from>
    <cdr:to>
      <cdr:x>0.84525</cdr:x>
      <cdr:y>0.482</cdr:y>
    </cdr:to>
    <cdr:sp>
      <cdr:nvSpPr>
        <cdr:cNvPr id="5" name="TextBox 5"/>
        <cdr:cNvSpPr txBox="1">
          <a:spLocks noChangeArrowheads="1"/>
        </cdr:cNvSpPr>
      </cdr:nvSpPr>
      <cdr:spPr>
        <a:xfrm>
          <a:off x="5400675" y="2705100"/>
          <a:ext cx="20002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with Evap Coolers</a:t>
          </a:r>
        </a:p>
      </cdr:txBody>
    </cdr:sp>
  </cdr:relSizeAnchor>
  <cdr:relSizeAnchor xmlns:cdr="http://schemas.openxmlformats.org/drawingml/2006/chartDrawing">
    <cdr:from>
      <cdr:x>0.1125</cdr:x>
      <cdr:y>0.285</cdr:y>
    </cdr:from>
    <cdr:to>
      <cdr:x>0.48075</cdr:x>
      <cdr:y>0.36625</cdr:y>
    </cdr:to>
    <cdr:sp>
      <cdr:nvSpPr>
        <cdr:cNvPr id="6" name="TextBox 6"/>
        <cdr:cNvSpPr txBox="1">
          <a:spLocks noChangeArrowheads="1"/>
        </cdr:cNvSpPr>
      </cdr:nvSpPr>
      <cdr:spPr>
        <a:xfrm>
          <a:off x="981075" y="1809750"/>
          <a:ext cx="32194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= $ 1,081/hr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832256400" y="83225640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0.62025</cdr:y>
    </cdr:from>
    <cdr:to>
      <cdr:x>0.6615</cdr:x>
      <cdr:y>0.66225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0" y="3943350"/>
          <a:ext cx="3219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0.29825</cdr:x>
      <cdr:y>0.71625</cdr:y>
    </cdr:from>
    <cdr:to>
      <cdr:x>0.6225</cdr:x>
      <cdr:y>0.77275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4562475"/>
          <a:ext cx="28384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0.1025</cdr:x>
      <cdr:y>0.214</cdr:y>
    </cdr:from>
    <cdr:to>
      <cdr:x>0.43525</cdr:x>
      <cdr:y>0.26925</cdr:y>
    </cdr:to>
    <cdr:sp>
      <cdr:nvSpPr>
        <cdr:cNvPr id="3" name="TextBox 3"/>
        <cdr:cNvSpPr txBox="1">
          <a:spLocks noChangeArrowheads="1"/>
        </cdr:cNvSpPr>
      </cdr:nvSpPr>
      <cdr:spPr>
        <a:xfrm>
          <a:off x="895350" y="1362075"/>
          <a:ext cx="29146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265.05 mmBtu/hr</a:t>
          </a:r>
        </a:p>
      </cdr:txBody>
    </cdr:sp>
  </cdr:relSizeAnchor>
  <cdr:relSizeAnchor xmlns:cdr="http://schemas.openxmlformats.org/drawingml/2006/chartDrawing">
    <cdr:from>
      <cdr:x>0.1945</cdr:x>
      <cdr:y>0.59375</cdr:y>
    </cdr:from>
    <cdr:to>
      <cdr:x>0.3825</cdr:x>
      <cdr:y>0.64925</cdr:y>
    </cdr:to>
    <cdr:sp>
      <cdr:nvSpPr>
        <cdr:cNvPr id="4" name="TextBox 4"/>
        <cdr:cNvSpPr txBox="1">
          <a:spLocks noChangeArrowheads="1"/>
        </cdr:cNvSpPr>
      </cdr:nvSpPr>
      <cdr:spPr>
        <a:xfrm>
          <a:off x="1695450" y="3781425"/>
          <a:ext cx="1647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0.32725</cdr:x>
      <cdr:y>0.52975</cdr:y>
    </cdr:from>
    <cdr:to>
      <cdr:x>0.49825</cdr:x>
      <cdr:y>0.57625</cdr:y>
    </cdr:to>
    <cdr:sp>
      <cdr:nvSpPr>
        <cdr:cNvPr id="5" name="TextBox 5"/>
        <cdr:cNvSpPr txBox="1">
          <a:spLocks noChangeArrowheads="1"/>
        </cdr:cNvSpPr>
      </cdr:nvSpPr>
      <cdr:spPr>
        <a:xfrm>
          <a:off x="2857500" y="3371850"/>
          <a:ext cx="1495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CT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Base</a:t>
          </a:r>
        </a:p>
      </cdr:txBody>
    </cdr:sp>
  </cdr:relSizeAnchor>
  <cdr:relSizeAnchor xmlns:cdr="http://schemas.openxmlformats.org/drawingml/2006/chartDrawing">
    <cdr:from>
      <cdr:x>0.71675</cdr:x>
      <cdr:y>0.2825</cdr:y>
    </cdr:from>
    <cdr:to>
      <cdr:x>0.84775</cdr:x>
      <cdr:y>0.33525</cdr:y>
    </cdr:to>
    <cdr:sp>
      <cdr:nvSpPr>
        <cdr:cNvPr id="6" name="TextBox 6"/>
        <cdr:cNvSpPr txBox="1">
          <a:spLocks noChangeArrowheads="1"/>
        </cdr:cNvSpPr>
      </cdr:nvSpPr>
      <cdr:spPr>
        <a:xfrm>
          <a:off x="6267450" y="1790700"/>
          <a:ext cx="1143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0.7245</cdr:x>
      <cdr:y>0.23775</cdr:y>
    </cdr:from>
    <cdr:to>
      <cdr:x>0.9375</cdr:x>
      <cdr:y>0.27675</cdr:y>
    </cdr:to>
    <cdr:sp>
      <cdr:nvSpPr>
        <cdr:cNvPr id="7" name="TextBox 7"/>
        <cdr:cNvSpPr txBox="1">
          <a:spLocks noChangeArrowheads="1"/>
        </cdr:cNvSpPr>
      </cdr:nvSpPr>
      <cdr:spPr>
        <a:xfrm>
          <a:off x="6334125" y="1514475"/>
          <a:ext cx="18669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with Evap Cooler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0</xdr:row>
      <xdr:rowOff>133350</xdr:rowOff>
    </xdr:from>
    <xdr:to>
      <xdr:col>14</xdr:col>
      <xdr:colOff>552450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5353050" y="133350"/>
        <a:ext cx="49339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0.553</cdr:y>
    </cdr:from>
    <cdr:to>
      <cdr:x>0.6735</cdr:x>
      <cdr:y>0.60975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3524250"/>
          <a:ext cx="2905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0.1235</cdr:x>
      <cdr:y>0.3085</cdr:y>
    </cdr:from>
    <cdr:to>
      <cdr:x>0.45175</cdr:x>
      <cdr:y>0.357</cdr:y>
    </cdr:to>
    <cdr:sp>
      <cdr:nvSpPr>
        <cdr:cNvPr id="2" name="TextBox 2"/>
        <cdr:cNvSpPr txBox="1">
          <a:spLocks noChangeArrowheads="1"/>
        </cdr:cNvSpPr>
      </cdr:nvSpPr>
      <cdr:spPr>
        <a:xfrm>
          <a:off x="1076325" y="1962150"/>
          <a:ext cx="28765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Load Fuel = 578.23 mmBtu/hr</a:t>
          </a:r>
        </a:p>
      </cdr:txBody>
    </cdr:sp>
  </cdr:relSizeAnchor>
  <cdr:relSizeAnchor xmlns:cdr="http://schemas.openxmlformats.org/drawingml/2006/chartDrawing">
    <cdr:from>
      <cdr:x>0.6025</cdr:x>
      <cdr:y>0.41375</cdr:y>
    </cdr:from>
    <cdr:to>
      <cdr:x>0.808</cdr:x>
      <cdr:y>0.466</cdr:y>
    </cdr:to>
    <cdr:sp>
      <cdr:nvSpPr>
        <cdr:cNvPr id="3" name="TextBox 3"/>
        <cdr:cNvSpPr txBox="1">
          <a:spLocks noChangeArrowheads="1"/>
        </cdr:cNvSpPr>
      </cdr:nvSpPr>
      <cdr:spPr>
        <a:xfrm>
          <a:off x="5276850" y="2638425"/>
          <a:ext cx="1800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</a:t>
          </a:r>
        </a:p>
      </cdr:txBody>
    </cdr:sp>
  </cdr:relSizeAnchor>
  <cdr:relSizeAnchor xmlns:cdr="http://schemas.openxmlformats.org/drawingml/2006/chartDrawing">
    <cdr:from>
      <cdr:x>0.74275</cdr:x>
      <cdr:y>0.33</cdr:y>
    </cdr:from>
    <cdr:to>
      <cdr:x>0.857</cdr:x>
      <cdr:y>0.37975</cdr:y>
    </cdr:to>
    <cdr:sp>
      <cdr:nvSpPr>
        <cdr:cNvPr id="4" name="TextBox 4"/>
        <cdr:cNvSpPr txBox="1">
          <a:spLocks noChangeArrowheads="1"/>
        </cdr:cNvSpPr>
      </cdr:nvSpPr>
      <cdr:spPr>
        <a:xfrm>
          <a:off x="6505575" y="2105025"/>
          <a:ext cx="10001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0.79775</cdr:x>
      <cdr:y>0.23975</cdr:y>
    </cdr:from>
    <cdr:to>
      <cdr:x>0.9095</cdr:x>
      <cdr:y>0.282</cdr:y>
    </cdr:to>
    <cdr:sp>
      <cdr:nvSpPr>
        <cdr:cNvPr id="5" name="TextBox 5"/>
        <cdr:cNvSpPr txBox="1">
          <a:spLocks noChangeArrowheads="1"/>
        </cdr:cNvSpPr>
      </cdr:nvSpPr>
      <cdr:spPr>
        <a:xfrm>
          <a:off x="6981825" y="1524000"/>
          <a:ext cx="981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0.45075</cdr:x>
      <cdr:y>0.6065</cdr:y>
    </cdr:from>
    <cdr:to>
      <cdr:x>0.60475</cdr:x>
      <cdr:y>0.6595</cdr:y>
    </cdr:to>
    <cdr:sp>
      <cdr:nvSpPr>
        <cdr:cNvPr id="1" name="TextBox 1"/>
        <cdr:cNvSpPr txBox="1">
          <a:spLocks noChangeArrowheads="1"/>
        </cdr:cNvSpPr>
      </cdr:nvSpPr>
      <cdr:spPr>
        <a:xfrm>
          <a:off x="3943350" y="3867150"/>
          <a:ext cx="1352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0.6445</cdr:x>
      <cdr:y>0.4015</cdr:y>
    </cdr:from>
    <cdr:to>
      <cdr:x>0.76825</cdr:x>
      <cdr:y>0.455</cdr:y>
    </cdr:to>
    <cdr:sp>
      <cdr:nvSpPr>
        <cdr:cNvPr id="2" name="TextBox 2"/>
        <cdr:cNvSpPr txBox="1">
          <a:spLocks noChangeArrowheads="1"/>
        </cdr:cNvSpPr>
      </cdr:nvSpPr>
      <cdr:spPr>
        <a:xfrm>
          <a:off x="5638800" y="2562225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0.71975</cdr:x>
      <cdr:y>0.33175</cdr:y>
    </cdr:from>
    <cdr:to>
      <cdr:x>0.83775</cdr:x>
      <cdr:y>0.37775</cdr:y>
    </cdr:to>
    <cdr:sp>
      <cdr:nvSpPr>
        <cdr:cNvPr id="3" name="TextBox 3"/>
        <cdr:cNvSpPr txBox="1">
          <a:spLocks noChangeArrowheads="1"/>
        </cdr:cNvSpPr>
      </cdr:nvSpPr>
      <cdr:spPr>
        <a:xfrm>
          <a:off x="6305550" y="211455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0.66425</cdr:x>
      <cdr:y>0.682</cdr:y>
    </cdr:from>
    <cdr:to>
      <cdr:x>0.87375</cdr:x>
      <cdr:y>0.7845</cdr:y>
    </cdr:to>
    <cdr:sp>
      <cdr:nvSpPr>
        <cdr:cNvPr id="4" name="TextBox 4"/>
        <cdr:cNvSpPr txBox="1">
          <a:spLocks noChangeArrowheads="1"/>
        </cdr:cNvSpPr>
      </cdr:nvSpPr>
      <cdr:spPr>
        <a:xfrm>
          <a:off x="5819775" y="43434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0.127</cdr:x>
      <cdr:y>0.33925</cdr:y>
    </cdr:from>
    <cdr:to>
      <cdr:x>0.536</cdr:x>
      <cdr:y>0.4455</cdr:y>
    </cdr:to>
    <cdr:sp>
      <cdr:nvSpPr>
        <cdr:cNvPr id="5" name="TextBox 5"/>
        <cdr:cNvSpPr txBox="1">
          <a:spLocks noChangeArrowheads="1"/>
        </cdr:cNvSpPr>
      </cdr:nvSpPr>
      <cdr:spPr>
        <a:xfrm>
          <a:off x="1104900" y="2162175"/>
          <a:ext cx="35814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$ 2,359/hr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0.553</cdr:y>
    </cdr:from>
    <cdr:to>
      <cdr:x>0.6735</cdr:x>
      <cdr:y>0.60975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3524250"/>
          <a:ext cx="2905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0.1235</cdr:x>
      <cdr:y>0.3085</cdr:y>
    </cdr:from>
    <cdr:to>
      <cdr:x>0.45175</cdr:x>
      <cdr:y>0.357</cdr:y>
    </cdr:to>
    <cdr:sp>
      <cdr:nvSpPr>
        <cdr:cNvPr id="2" name="TextBox 2"/>
        <cdr:cNvSpPr txBox="1">
          <a:spLocks noChangeArrowheads="1"/>
        </cdr:cNvSpPr>
      </cdr:nvSpPr>
      <cdr:spPr>
        <a:xfrm>
          <a:off x="1076325" y="1962150"/>
          <a:ext cx="28765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Load Fuel = 578.23 mmBtu/hr</a:t>
          </a:r>
        </a:p>
      </cdr:txBody>
    </cdr:sp>
  </cdr:relSizeAnchor>
  <cdr:relSizeAnchor xmlns:cdr="http://schemas.openxmlformats.org/drawingml/2006/chartDrawing">
    <cdr:from>
      <cdr:x>0.4855</cdr:x>
      <cdr:y>0.38225</cdr:y>
    </cdr:from>
    <cdr:to>
      <cdr:x>0.66075</cdr:x>
      <cdr:y>0.4345</cdr:y>
    </cdr:to>
    <cdr:sp>
      <cdr:nvSpPr>
        <cdr:cNvPr id="3" name="TextBox 3"/>
        <cdr:cNvSpPr txBox="1">
          <a:spLocks noChangeArrowheads="1"/>
        </cdr:cNvSpPr>
      </cdr:nvSpPr>
      <cdr:spPr>
        <a:xfrm>
          <a:off x="4248150" y="2438400"/>
          <a:ext cx="1533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</a:t>
          </a:r>
        </a:p>
      </cdr:txBody>
    </cdr:sp>
  </cdr:relSizeAnchor>
  <cdr:relSizeAnchor xmlns:cdr="http://schemas.openxmlformats.org/drawingml/2006/chartDrawing">
    <cdr:from>
      <cdr:x>0.693</cdr:x>
      <cdr:y>0.301</cdr:y>
    </cdr:from>
    <cdr:to>
      <cdr:x>0.80625</cdr:x>
      <cdr:y>0.35075</cdr:y>
    </cdr:to>
    <cdr:sp>
      <cdr:nvSpPr>
        <cdr:cNvPr id="4" name="TextBox 4"/>
        <cdr:cNvSpPr txBox="1">
          <a:spLocks noChangeArrowheads="1"/>
        </cdr:cNvSpPr>
      </cdr:nvSpPr>
      <cdr:spPr>
        <a:xfrm>
          <a:off x="6067425" y="1914525"/>
          <a:ext cx="9906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0.825</cdr:x>
      <cdr:y>0.2335</cdr:y>
    </cdr:from>
    <cdr:to>
      <cdr:x>0.93675</cdr:x>
      <cdr:y>0.27575</cdr:y>
    </cdr:to>
    <cdr:sp>
      <cdr:nvSpPr>
        <cdr:cNvPr id="5" name="TextBox 5"/>
        <cdr:cNvSpPr txBox="1">
          <a:spLocks noChangeArrowheads="1"/>
        </cdr:cNvSpPr>
      </cdr:nvSpPr>
      <cdr:spPr>
        <a:xfrm>
          <a:off x="7229475" y="1485900"/>
          <a:ext cx="981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0.5215</cdr:x>
      <cdr:y>0.6315</cdr:y>
    </cdr:from>
    <cdr:to>
      <cdr:x>0.74425</cdr:x>
      <cdr:y>0.7265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4029075"/>
          <a:ext cx="19526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-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- $75/EOH</a:t>
          </a:r>
        </a:p>
      </cdr:txBody>
    </cdr:sp>
  </cdr:relSizeAnchor>
  <cdr:relSizeAnchor xmlns:cdr="http://schemas.openxmlformats.org/drawingml/2006/chartDrawing">
    <cdr:from>
      <cdr:x>0.164</cdr:x>
      <cdr:y>0.59825</cdr:y>
    </cdr:from>
    <cdr:to>
      <cdr:x>0.34125</cdr:x>
      <cdr:y>0.646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0" y="3810000"/>
          <a:ext cx="1552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0.41125</cdr:x>
      <cdr:y>0.39875</cdr:y>
    </cdr:from>
    <cdr:to>
      <cdr:x>0.56475</cdr:x>
      <cdr:y>0.4505</cdr:y>
    </cdr:to>
    <cdr:sp>
      <cdr:nvSpPr>
        <cdr:cNvPr id="3" name="TextBox 3"/>
        <cdr:cNvSpPr txBox="1">
          <a:spLocks noChangeArrowheads="1"/>
        </cdr:cNvSpPr>
      </cdr:nvSpPr>
      <cdr:spPr>
        <a:xfrm>
          <a:off x="3590925" y="2543175"/>
          <a:ext cx="13430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Base</a:t>
          </a:r>
        </a:p>
      </cdr:txBody>
    </cdr:sp>
  </cdr:relSizeAnchor>
  <cdr:relSizeAnchor xmlns:cdr="http://schemas.openxmlformats.org/drawingml/2006/chartDrawing">
    <cdr:from>
      <cdr:x>0.6225</cdr:x>
      <cdr:y>0.20825</cdr:y>
    </cdr:from>
    <cdr:to>
      <cdr:x>0.75975</cdr:x>
      <cdr:y>0.251</cdr:y>
    </cdr:to>
    <cdr:sp>
      <cdr:nvSpPr>
        <cdr:cNvPr id="4" name="TextBox 4"/>
        <cdr:cNvSpPr txBox="1">
          <a:spLocks noChangeArrowheads="1"/>
        </cdr:cNvSpPr>
      </cdr:nvSpPr>
      <cdr:spPr>
        <a:xfrm>
          <a:off x="5448300" y="1323975"/>
          <a:ext cx="1200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0.71025</cdr:x>
      <cdr:y>0.34975</cdr:y>
    </cdr:from>
    <cdr:to>
      <cdr:x>0.849</cdr:x>
      <cdr:y>0.4065</cdr:y>
    </cdr:to>
    <cdr:sp>
      <cdr:nvSpPr>
        <cdr:cNvPr id="5" name="TextBox 5"/>
        <cdr:cNvSpPr txBox="1">
          <a:spLocks noChangeArrowheads="1"/>
        </cdr:cNvSpPr>
      </cdr:nvSpPr>
      <cdr:spPr>
        <a:xfrm>
          <a:off x="6210300" y="2228850"/>
          <a:ext cx="12192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Peak</a:t>
          </a:r>
        </a:p>
      </cdr:txBody>
    </cdr:sp>
  </cdr:relSizeAnchor>
  <cdr:relSizeAnchor xmlns:cdr="http://schemas.openxmlformats.org/drawingml/2006/chartDrawing">
    <cdr:from>
      <cdr:x>0.1125</cdr:x>
      <cdr:y>0.285</cdr:y>
    </cdr:from>
    <cdr:to>
      <cdr:x>0.48075</cdr:x>
      <cdr:y>0.36625</cdr:y>
    </cdr:to>
    <cdr:sp>
      <cdr:nvSpPr>
        <cdr:cNvPr id="6" name="TextBox 6"/>
        <cdr:cNvSpPr txBox="1">
          <a:spLocks noChangeArrowheads="1"/>
        </cdr:cNvSpPr>
      </cdr:nvSpPr>
      <cdr:spPr>
        <a:xfrm>
          <a:off x="981075" y="1809750"/>
          <a:ext cx="32194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= $ 700/hr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3" width="10.7109375" style="0" customWidth="1"/>
    <col min="4" max="4" width="12.140625" style="0" customWidth="1"/>
    <col min="5" max="5" width="11.28125" style="0" customWidth="1"/>
    <col min="6" max="6" width="11.57421875" style="0" customWidth="1"/>
    <col min="7" max="7" width="7.00390625" style="0" customWidth="1"/>
    <col min="8" max="8" width="11.57421875" style="0" customWidth="1"/>
    <col min="9" max="9" width="10.7109375" style="0" customWidth="1"/>
  </cols>
  <sheetData>
    <row r="1" s="13" customFormat="1" ht="18">
      <c r="A1" s="12" t="s">
        <v>39</v>
      </c>
    </row>
    <row r="4" ht="15.75">
      <c r="A4" s="11" t="s">
        <v>32</v>
      </c>
    </row>
    <row r="5" spans="1:4" ht="12.75">
      <c r="A5" t="s">
        <v>1</v>
      </c>
      <c r="B5" t="s">
        <v>0</v>
      </c>
      <c r="C5" t="s">
        <v>4</v>
      </c>
      <c r="D5" t="s">
        <v>6</v>
      </c>
    </row>
    <row r="6" spans="1:4" ht="12.75">
      <c r="A6" t="s">
        <v>2</v>
      </c>
      <c r="B6" t="s">
        <v>3</v>
      </c>
      <c r="C6" t="s">
        <v>5</v>
      </c>
      <c r="D6" t="s">
        <v>5</v>
      </c>
    </row>
    <row r="7" spans="1:5" ht="12.75">
      <c r="A7">
        <v>0</v>
      </c>
      <c r="B7" s="2">
        <v>578.23</v>
      </c>
      <c r="E7" t="s">
        <v>10</v>
      </c>
    </row>
    <row r="8" spans="1:5" ht="12.75">
      <c r="A8">
        <v>70</v>
      </c>
      <c r="B8">
        <v>879.02</v>
      </c>
      <c r="C8" s="1">
        <f>B8*1000/A8</f>
        <v>12557.42857142857</v>
      </c>
      <c r="D8" s="1">
        <f>(B8-B7)*1000/(A8-A7)</f>
        <v>4296.999999999999</v>
      </c>
      <c r="E8" t="s">
        <v>7</v>
      </c>
    </row>
    <row r="9" spans="1:5" ht="12.75">
      <c r="A9">
        <v>90</v>
      </c>
      <c r="B9">
        <v>1054.57</v>
      </c>
      <c r="C9" s="1">
        <f>B9*1000/A9</f>
        <v>11717.444444444445</v>
      </c>
      <c r="D9" s="1">
        <f>(B9-B8)*1000/(A9-A8)</f>
        <v>8777.499999999996</v>
      </c>
      <c r="E9" t="s">
        <v>8</v>
      </c>
    </row>
    <row r="10" spans="1:5" ht="12.75">
      <c r="A10">
        <v>100</v>
      </c>
      <c r="B10">
        <v>1157.28</v>
      </c>
      <c r="C10" s="1">
        <f>B10*1000/A10</f>
        <v>11572.8</v>
      </c>
      <c r="D10" s="1">
        <f>(B10-B9)*1000/(A10-A9)</f>
        <v>10271.000000000004</v>
      </c>
      <c r="E10" t="s">
        <v>9</v>
      </c>
    </row>
    <row r="11" spans="1:4" ht="12.75">
      <c r="C11" s="1"/>
      <c r="D11" s="1"/>
    </row>
    <row r="12" ht="12.75">
      <c r="A12" t="s">
        <v>11</v>
      </c>
    </row>
    <row r="22" spans="1:10" ht="12.75">
      <c r="A22" t="s">
        <v>13</v>
      </c>
      <c r="B22">
        <v>578.23</v>
      </c>
      <c r="C22" s="4" t="s">
        <v>14</v>
      </c>
      <c r="G22" s="5"/>
      <c r="H22" s="4" t="s">
        <v>15</v>
      </c>
      <c r="I22" s="6">
        <v>4</v>
      </c>
      <c r="J22" s="4" t="s">
        <v>16</v>
      </c>
    </row>
    <row r="23" spans="1:10" ht="12.75">
      <c r="A23" t="s">
        <v>17</v>
      </c>
      <c r="B23">
        <v>0.8122</v>
      </c>
      <c r="G23" s="7"/>
      <c r="H23" s="4" t="s">
        <v>18</v>
      </c>
      <c r="I23" s="6">
        <v>75</v>
      </c>
      <c r="J23" s="4" t="s">
        <v>38</v>
      </c>
    </row>
    <row r="24" spans="1:9" ht="12.75">
      <c r="A24" t="s">
        <v>19</v>
      </c>
      <c r="B24">
        <v>0.0498</v>
      </c>
      <c r="H24" s="4" t="s">
        <v>20</v>
      </c>
      <c r="I24" s="2">
        <v>1.02</v>
      </c>
    </row>
    <row r="26" spans="1:11" ht="12.75">
      <c r="A26" s="8" t="s">
        <v>21</v>
      </c>
      <c r="B26" s="8"/>
      <c r="C26" s="8"/>
      <c r="D26" s="8" t="s">
        <v>37</v>
      </c>
      <c r="E26" s="4"/>
      <c r="F26" s="3" t="s">
        <v>33</v>
      </c>
      <c r="H26" s="8" t="s">
        <v>22</v>
      </c>
      <c r="I26" s="9" t="s">
        <v>23</v>
      </c>
      <c r="J26" s="10">
        <f>B30*I24*I22</f>
        <v>2359.1784000000002</v>
      </c>
      <c r="K26" s="9" t="s">
        <v>24</v>
      </c>
    </row>
    <row r="27" spans="1:10" ht="12.75">
      <c r="A27" s="8" t="s">
        <v>25</v>
      </c>
      <c r="B27" s="8" t="s">
        <v>0</v>
      </c>
      <c r="C27" s="8" t="s">
        <v>4</v>
      </c>
      <c r="D27" s="8" t="s">
        <v>36</v>
      </c>
      <c r="E27" s="8" t="s">
        <v>26</v>
      </c>
      <c r="F27" s="8" t="s">
        <v>34</v>
      </c>
      <c r="H27" s="8" t="s">
        <v>4</v>
      </c>
      <c r="J27" s="8" t="s">
        <v>27</v>
      </c>
    </row>
    <row r="28" spans="1:10" ht="12.75">
      <c r="A28" s="8" t="s">
        <v>28</v>
      </c>
      <c r="B28" s="8" t="s">
        <v>29</v>
      </c>
      <c r="C28" s="8" t="s">
        <v>30</v>
      </c>
      <c r="D28" s="8"/>
      <c r="E28" s="8" t="s">
        <v>31</v>
      </c>
      <c r="F28" s="8" t="s">
        <v>35</v>
      </c>
      <c r="H28" s="8" t="s">
        <v>30</v>
      </c>
      <c r="J28" s="8" t="s">
        <v>31</v>
      </c>
    </row>
    <row r="30" spans="1:6" ht="12.75">
      <c r="A30" s="14">
        <v>0</v>
      </c>
      <c r="B30" s="15">
        <v>578.23</v>
      </c>
      <c r="C30" s="14"/>
      <c r="D30" s="14"/>
      <c r="E30" s="14"/>
      <c r="F30" s="14"/>
    </row>
    <row r="31" spans="1:11" ht="12.75">
      <c r="A31" s="14">
        <v>70</v>
      </c>
      <c r="B31" s="16">
        <f>$B$24*A31*A31+$B$23*A31+$B$22</f>
        <v>879.104</v>
      </c>
      <c r="C31" s="17">
        <f>B31*1000/A31</f>
        <v>12558.628571428571</v>
      </c>
      <c r="D31" s="14">
        <v>1</v>
      </c>
      <c r="E31" s="16">
        <f>(B31*$I$24*$I$22+D31*$I$23)/A31</f>
        <v>52.31063314285715</v>
      </c>
      <c r="F31" s="17">
        <f>E31*A31</f>
        <v>3661.7443200000002</v>
      </c>
      <c r="H31" s="17">
        <f>(B31-B30)*1000/(A31-A30)</f>
        <v>4298.2</v>
      </c>
      <c r="J31" s="16">
        <f>(F31-J26)/(A31-A30)</f>
        <v>18.60808457142857</v>
      </c>
      <c r="K31" s="18">
        <f>J31</f>
        <v>18.60808457142857</v>
      </c>
    </row>
    <row r="32" spans="1:11" ht="12.75">
      <c r="A32" s="14">
        <v>90</v>
      </c>
      <c r="B32" s="16">
        <f>$B$24*A32*A32+$B$23*A32+$B$22</f>
        <v>1054.708</v>
      </c>
      <c r="C32" s="17">
        <f>B32*1000/A32</f>
        <v>11718.977777777778</v>
      </c>
      <c r="D32" s="14">
        <v>1</v>
      </c>
      <c r="E32" s="16">
        <f>(B32*$I$24*$I$22+D32*$I$23)/A32</f>
        <v>48.646762666666675</v>
      </c>
      <c r="F32" s="17">
        <f>E32*A32</f>
        <v>4378.208640000001</v>
      </c>
      <c r="H32" s="17">
        <f>(B32-B31)*1000/(A32-A31)</f>
        <v>8780.2</v>
      </c>
      <c r="J32" s="16">
        <f>(F32-F31)/(A32-A31)</f>
        <v>35.82321600000002</v>
      </c>
      <c r="K32" s="18">
        <f>J32</f>
        <v>35.82321600000002</v>
      </c>
    </row>
    <row r="33" spans="1:11" ht="12.75">
      <c r="A33" s="14">
        <v>100</v>
      </c>
      <c r="B33" s="16">
        <f>$B$24*A33*A33+$B$23*A33+$B$22</f>
        <v>1157.4499999999998</v>
      </c>
      <c r="C33" s="17">
        <f>B33*1000/A33</f>
        <v>11574.499999999998</v>
      </c>
      <c r="D33" s="14">
        <v>4</v>
      </c>
      <c r="E33" s="16">
        <f>(B33*$I$24*$I$22+D33*$I$23)/A33</f>
        <v>50.22396</v>
      </c>
      <c r="F33" s="17">
        <f>E33*A33</f>
        <v>5022.396</v>
      </c>
      <c r="H33" s="17">
        <f>(B33-B32)*1000/(A33-A32)</f>
        <v>10274.199999999973</v>
      </c>
      <c r="J33" s="16">
        <f>(F33-F32)/(A33-A32)</f>
        <v>64.4187359999999</v>
      </c>
      <c r="K33" s="18">
        <f>J33</f>
        <v>64.4187359999999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4" width="10.7109375" style="0" customWidth="1"/>
  </cols>
  <sheetData>
    <row r="1" ht="18">
      <c r="A1" s="12" t="s">
        <v>12</v>
      </c>
    </row>
    <row r="2" ht="12.75">
      <c r="A2" s="3"/>
    </row>
    <row r="4" ht="15.75">
      <c r="A4" s="11" t="s">
        <v>32</v>
      </c>
    </row>
    <row r="5" spans="1:4" ht="12.75">
      <c r="A5" t="s">
        <v>1</v>
      </c>
      <c r="B5" t="s">
        <v>0</v>
      </c>
      <c r="C5" t="s">
        <v>4</v>
      </c>
      <c r="D5" t="s">
        <v>6</v>
      </c>
    </row>
    <row r="6" spans="1:4" ht="12.75">
      <c r="A6" t="s">
        <v>2</v>
      </c>
      <c r="B6" t="s">
        <v>3</v>
      </c>
      <c r="C6" t="s">
        <v>5</v>
      </c>
      <c r="D6" t="s">
        <v>5</v>
      </c>
    </row>
    <row r="7" spans="1:5" ht="12.75">
      <c r="A7">
        <v>0</v>
      </c>
      <c r="B7" s="2">
        <v>578.23</v>
      </c>
      <c r="E7" t="s">
        <v>10</v>
      </c>
    </row>
    <row r="8" spans="1:5" ht="12.75">
      <c r="A8">
        <v>105</v>
      </c>
      <c r="B8">
        <v>879.02</v>
      </c>
      <c r="C8" s="1">
        <f>B8*1000/A8</f>
        <v>8371.619047619048</v>
      </c>
      <c r="D8" s="1">
        <f>(B8-B7)*1000/(A8-A7)</f>
        <v>2864.666666666666</v>
      </c>
      <c r="E8" t="s">
        <v>7</v>
      </c>
    </row>
    <row r="9" spans="1:5" ht="12.75">
      <c r="A9">
        <v>135</v>
      </c>
      <c r="B9">
        <v>1054.57</v>
      </c>
      <c r="C9" s="1">
        <f>B9*1000/A9</f>
        <v>7811.62962962963</v>
      </c>
      <c r="D9" s="1">
        <f>(B9-B8)*1000/(A9-A8)</f>
        <v>5851.666666666665</v>
      </c>
      <c r="E9" t="s">
        <v>8</v>
      </c>
    </row>
    <row r="10" spans="1:5" ht="12.75">
      <c r="A10">
        <v>150</v>
      </c>
      <c r="B10">
        <v>1157.28</v>
      </c>
      <c r="C10" s="1">
        <f>B10*1000/A10</f>
        <v>7715.2</v>
      </c>
      <c r="D10" s="1">
        <f>(B10-B9)*1000/(A10-A9)</f>
        <v>6847.333333333335</v>
      </c>
      <c r="E10" t="s">
        <v>9</v>
      </c>
    </row>
    <row r="11" spans="3:4" ht="12.75">
      <c r="C11" s="1"/>
      <c r="D11" s="1"/>
    </row>
    <row r="12" ht="12.75">
      <c r="A12" t="s">
        <v>11</v>
      </c>
    </row>
    <row r="22" spans="1:10" ht="12.75">
      <c r="A22" t="s">
        <v>13</v>
      </c>
      <c r="B22">
        <v>578.23</v>
      </c>
      <c r="C22" s="4" t="s">
        <v>14</v>
      </c>
      <c r="G22" s="5"/>
      <c r="H22" s="4" t="s">
        <v>15</v>
      </c>
      <c r="I22" s="6">
        <v>4</v>
      </c>
      <c r="J22" s="4" t="s">
        <v>16</v>
      </c>
    </row>
    <row r="23" spans="1:10" ht="12.75">
      <c r="A23" t="s">
        <v>17</v>
      </c>
      <c r="B23">
        <v>0.5414</v>
      </c>
      <c r="G23" s="7"/>
      <c r="H23" s="4" t="s">
        <v>18</v>
      </c>
      <c r="I23" s="6">
        <v>75</v>
      </c>
      <c r="J23" s="4" t="s">
        <v>38</v>
      </c>
    </row>
    <row r="24" spans="1:9" ht="12.75">
      <c r="A24" t="s">
        <v>19</v>
      </c>
      <c r="B24">
        <v>0.0221</v>
      </c>
      <c r="H24" s="4" t="s">
        <v>20</v>
      </c>
      <c r="I24" s="2">
        <v>1.02</v>
      </c>
    </row>
    <row r="26" spans="1:10" ht="12.75">
      <c r="A26" s="8" t="s">
        <v>21</v>
      </c>
      <c r="B26" s="8"/>
      <c r="C26" s="8"/>
      <c r="D26" s="8" t="s">
        <v>37</v>
      </c>
      <c r="E26" s="4"/>
      <c r="F26" s="3" t="s">
        <v>33</v>
      </c>
      <c r="H26" s="8" t="s">
        <v>22</v>
      </c>
      <c r="I26" s="9" t="s">
        <v>23</v>
      </c>
      <c r="J26" s="10">
        <f>B30*I24*I22</f>
        <v>2359.1784000000002</v>
      </c>
    </row>
    <row r="27" spans="1:10" ht="12.75">
      <c r="A27" s="8" t="s">
        <v>25</v>
      </c>
      <c r="B27" s="8" t="s">
        <v>0</v>
      </c>
      <c r="C27" s="8" t="s">
        <v>4</v>
      </c>
      <c r="D27" s="8" t="s">
        <v>36</v>
      </c>
      <c r="E27" s="8" t="s">
        <v>26</v>
      </c>
      <c r="F27" s="8" t="s">
        <v>34</v>
      </c>
      <c r="H27" s="8" t="s">
        <v>4</v>
      </c>
      <c r="J27" s="8" t="s">
        <v>27</v>
      </c>
    </row>
    <row r="28" spans="1:10" ht="12.75">
      <c r="A28" s="8" t="s">
        <v>28</v>
      </c>
      <c r="B28" s="8" t="s">
        <v>29</v>
      </c>
      <c r="C28" s="8" t="s">
        <v>30</v>
      </c>
      <c r="D28" s="8"/>
      <c r="E28" s="8" t="s">
        <v>31</v>
      </c>
      <c r="F28" s="8" t="s">
        <v>35</v>
      </c>
      <c r="H28" s="8" t="s">
        <v>30</v>
      </c>
      <c r="J28" s="8" t="s">
        <v>31</v>
      </c>
    </row>
    <row r="30" spans="1:6" ht="12.75">
      <c r="A30" s="14">
        <v>0</v>
      </c>
      <c r="B30" s="15">
        <v>578.23</v>
      </c>
      <c r="C30" s="14"/>
      <c r="D30" s="14"/>
      <c r="E30" s="14"/>
      <c r="F30" s="14"/>
    </row>
    <row r="31" spans="1:11" ht="12.75">
      <c r="A31" s="14">
        <v>105</v>
      </c>
      <c r="B31" s="16">
        <f>$B$24*A31*A31+$B$23*A31+$B$22</f>
        <v>878.7295</v>
      </c>
      <c r="C31" s="17">
        <f>B31*1000/A31</f>
        <v>8368.852380952381</v>
      </c>
      <c r="D31" s="14">
        <v>1</v>
      </c>
      <c r="E31" s="16">
        <f>(B31*$I$24*$I$22+D31*$I$23)/A31</f>
        <v>34.85920342857143</v>
      </c>
      <c r="F31" s="17">
        <f>E31*A31</f>
        <v>3660.2163600000003</v>
      </c>
      <c r="H31" s="17">
        <f>(B31-B30)*1000/(A31-A30)</f>
        <v>2861.9</v>
      </c>
      <c r="J31" s="16">
        <f>(F31-J26)/(A31-A30)</f>
        <v>12.390837714285716</v>
      </c>
      <c r="K31" s="18">
        <f>J31</f>
        <v>12.390837714285716</v>
      </c>
    </row>
    <row r="32" spans="1:11" ht="12.75">
      <c r="A32" s="14">
        <v>135</v>
      </c>
      <c r="B32" s="16">
        <f>$B$24*A32*A32+$B$23*A32+$B$22</f>
        <v>1054.0915</v>
      </c>
      <c r="C32" s="17">
        <f>B32*1000/A32</f>
        <v>7808.085185185185</v>
      </c>
      <c r="D32" s="14">
        <v>1</v>
      </c>
      <c r="E32" s="16">
        <f>(B32*$I$24*$I$22+D32*$I$23)/A32</f>
        <v>32.41254311111111</v>
      </c>
      <c r="F32" s="17">
        <f>E32*A32</f>
        <v>4375.69332</v>
      </c>
      <c r="H32" s="17">
        <f>(B32-B31)*1000/(A32-A31)</f>
        <v>5845.399999999999</v>
      </c>
      <c r="J32" s="16">
        <f>(F32-F31)/(A32-A31)</f>
        <v>23.849231999999997</v>
      </c>
      <c r="K32" s="18">
        <f>J32</f>
        <v>23.849231999999997</v>
      </c>
    </row>
    <row r="33" spans="1:11" ht="12.75">
      <c r="A33" s="14">
        <v>150</v>
      </c>
      <c r="B33" s="16">
        <f>$B$24*A33*A33+$B$23*A33+$B$22</f>
        <v>1156.69</v>
      </c>
      <c r="C33" s="17">
        <f>B33*1000/A33</f>
        <v>7711.266666666666</v>
      </c>
      <c r="D33" s="14">
        <v>4</v>
      </c>
      <c r="E33" s="16">
        <f>(B33*$I$24*$I$22+D33*$I$23)/A33</f>
        <v>33.461968000000006</v>
      </c>
      <c r="F33" s="17">
        <f>E33*A33</f>
        <v>5019.2952000000005</v>
      </c>
      <c r="H33" s="17">
        <f>(B33-B32)*1000/(A33-A32)</f>
        <v>6839.900000000004</v>
      </c>
      <c r="J33" s="16">
        <f>(F33-F32)/(A33-A32)</f>
        <v>42.90679200000001</v>
      </c>
      <c r="K33" s="18">
        <f>J33</f>
        <v>42.90679200000001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J40" sqref="J40"/>
    </sheetView>
  </sheetViews>
  <sheetFormatPr defaultColWidth="9.140625" defaultRowHeight="12.75"/>
  <cols>
    <col min="1" max="1" width="10.7109375" style="0" customWidth="1"/>
    <col min="2" max="2" width="11.421875" style="0" customWidth="1"/>
    <col min="3" max="3" width="11.140625" style="0" customWidth="1"/>
    <col min="4" max="4" width="13.57421875" style="0" customWidth="1"/>
    <col min="5" max="5" width="10.8515625" style="0" customWidth="1"/>
    <col min="6" max="6" width="11.00390625" style="0" customWidth="1"/>
    <col min="7" max="7" width="7.8515625" style="0" customWidth="1"/>
    <col min="8" max="8" width="13.8515625" style="0" customWidth="1"/>
    <col min="9" max="9" width="9.8515625" style="0" customWidth="1"/>
  </cols>
  <sheetData>
    <row r="1" ht="18">
      <c r="A1" s="12" t="s">
        <v>40</v>
      </c>
    </row>
    <row r="3" spans="1:4" ht="12.75">
      <c r="A3" t="s">
        <v>1</v>
      </c>
      <c r="B3" t="s">
        <v>0</v>
      </c>
      <c r="C3" t="s">
        <v>4</v>
      </c>
      <c r="D3" t="s">
        <v>6</v>
      </c>
    </row>
    <row r="4" spans="1:4" ht="12.75">
      <c r="A4" t="s">
        <v>2</v>
      </c>
      <c r="B4" t="s">
        <v>3</v>
      </c>
      <c r="C4" t="s">
        <v>5</v>
      </c>
      <c r="D4" t="s">
        <v>5</v>
      </c>
    </row>
    <row r="5" spans="1:5" ht="12.75">
      <c r="A5">
        <v>0</v>
      </c>
      <c r="B5" s="2">
        <v>578.23</v>
      </c>
      <c r="E5" t="s">
        <v>10</v>
      </c>
    </row>
    <row r="6" spans="1:5" ht="12.75">
      <c r="A6">
        <v>105</v>
      </c>
      <c r="B6">
        <v>879.02</v>
      </c>
      <c r="C6" s="1">
        <f>B6*1000/A6</f>
        <v>8371.619047619048</v>
      </c>
      <c r="D6" s="1">
        <f>(B6-B5)*1000/(A6-A5)</f>
        <v>2864.666666666666</v>
      </c>
      <c r="E6" t="s">
        <v>41</v>
      </c>
    </row>
    <row r="7" spans="1:5" ht="12.75">
      <c r="A7">
        <v>135</v>
      </c>
      <c r="B7">
        <v>1054.57</v>
      </c>
      <c r="C7" s="1">
        <f>B7*1000/A7</f>
        <v>7811.62962962963</v>
      </c>
      <c r="D7" s="1">
        <f>(B7-B6)*1000/(A7-A6)</f>
        <v>5851.666666666665</v>
      </c>
      <c r="E7" t="s">
        <v>42</v>
      </c>
    </row>
    <row r="8" spans="1:5" ht="12.75">
      <c r="A8">
        <v>270</v>
      </c>
      <c r="B8">
        <v>2109.14</v>
      </c>
      <c r="C8" s="1">
        <f>B8*1000/A8</f>
        <v>7811.62962962963</v>
      </c>
      <c r="D8" s="1">
        <f>(B8-B7)*1000/(A8-A7)</f>
        <v>7811.62962962963</v>
      </c>
      <c r="E8" t="s">
        <v>43</v>
      </c>
    </row>
    <row r="9" spans="1:5" ht="12.75">
      <c r="A9">
        <v>300</v>
      </c>
      <c r="B9">
        <v>2314.56</v>
      </c>
      <c r="C9" s="1">
        <f>B9*1000/A9</f>
        <v>7715.2</v>
      </c>
      <c r="D9" s="1">
        <f>(B9-B8)*1000/(A9-A8)</f>
        <v>6847.333333333335</v>
      </c>
      <c r="E9" t="s">
        <v>44</v>
      </c>
    </row>
    <row r="10" spans="3:9" ht="12.75">
      <c r="C10" s="1"/>
      <c r="D10" s="1"/>
      <c r="I10" s="19"/>
    </row>
    <row r="11" ht="12.75">
      <c r="A11" t="s">
        <v>11</v>
      </c>
    </row>
    <row r="22" spans="1:10" ht="12.75">
      <c r="A22" t="s">
        <v>13</v>
      </c>
      <c r="B22">
        <v>171.56</v>
      </c>
      <c r="C22" s="4" t="s">
        <v>14</v>
      </c>
      <c r="G22" s="5"/>
      <c r="H22" s="4" t="s">
        <v>15</v>
      </c>
      <c r="I22" s="6">
        <v>4</v>
      </c>
      <c r="J22" s="4" t="s">
        <v>16</v>
      </c>
    </row>
    <row r="23" spans="1:10" ht="12.75">
      <c r="A23" t="s">
        <v>17</v>
      </c>
      <c r="B23">
        <v>6.2856</v>
      </c>
      <c r="G23" s="7"/>
      <c r="H23" s="4" t="s">
        <v>18</v>
      </c>
      <c r="I23" s="6">
        <v>75</v>
      </c>
      <c r="J23" s="4" t="s">
        <v>38</v>
      </c>
    </row>
    <row r="24" spans="1:9" ht="12.75">
      <c r="A24" t="s">
        <v>19</v>
      </c>
      <c r="B24">
        <v>0.003</v>
      </c>
      <c r="H24" s="4" t="s">
        <v>20</v>
      </c>
      <c r="I24" s="2">
        <v>1.02</v>
      </c>
    </row>
    <row r="26" spans="1:10" ht="12.75">
      <c r="A26" s="8" t="s">
        <v>21</v>
      </c>
      <c r="B26" s="8"/>
      <c r="C26" s="8"/>
      <c r="D26" s="8" t="s">
        <v>37</v>
      </c>
      <c r="E26" s="4"/>
      <c r="F26" s="3" t="s">
        <v>33</v>
      </c>
      <c r="H26" s="8" t="s">
        <v>22</v>
      </c>
      <c r="I26" s="9" t="s">
        <v>23</v>
      </c>
      <c r="J26" s="10">
        <f>B30*I24*I22</f>
        <v>699.9648</v>
      </c>
    </row>
    <row r="27" spans="1:10" ht="12.75">
      <c r="A27" s="8" t="s">
        <v>25</v>
      </c>
      <c r="B27" s="8" t="s">
        <v>0</v>
      </c>
      <c r="C27" s="8" t="s">
        <v>4</v>
      </c>
      <c r="D27" s="8" t="s">
        <v>36</v>
      </c>
      <c r="E27" s="8" t="s">
        <v>26</v>
      </c>
      <c r="F27" s="8" t="s">
        <v>34</v>
      </c>
      <c r="H27" s="8" t="s">
        <v>4</v>
      </c>
      <c r="J27" s="8" t="s">
        <v>27</v>
      </c>
    </row>
    <row r="28" spans="1:10" ht="12.75">
      <c r="A28" s="8" t="s">
        <v>28</v>
      </c>
      <c r="B28" s="8" t="s">
        <v>29</v>
      </c>
      <c r="C28" s="8" t="s">
        <v>30</v>
      </c>
      <c r="D28" s="8"/>
      <c r="E28" s="8" t="s">
        <v>31</v>
      </c>
      <c r="F28" s="8" t="s">
        <v>35</v>
      </c>
      <c r="H28" s="8" t="s">
        <v>30</v>
      </c>
      <c r="J28" s="8" t="s">
        <v>31</v>
      </c>
    </row>
    <row r="30" spans="1:6" ht="12.75">
      <c r="A30" s="14">
        <v>0</v>
      </c>
      <c r="B30" s="15">
        <v>171.56</v>
      </c>
      <c r="C30" s="14"/>
      <c r="D30" s="14"/>
      <c r="E30" s="14"/>
      <c r="F30" s="14"/>
    </row>
    <row r="31" spans="1:11" ht="12.75">
      <c r="A31" s="14">
        <v>105</v>
      </c>
      <c r="B31" s="16">
        <f>$B$24*A31*A31+$B$23*A31+$B$22</f>
        <v>864.623</v>
      </c>
      <c r="C31" s="17">
        <f>B31*1000/A31</f>
        <v>8234.504761904762</v>
      </c>
      <c r="D31" s="14">
        <v>1</v>
      </c>
      <c r="E31" s="16">
        <f>(B31*$I$24*$I$22+D31*$I$23)/A31</f>
        <v>34.311065142857146</v>
      </c>
      <c r="F31" s="17">
        <f>E31*A31</f>
        <v>3602.66184</v>
      </c>
      <c r="H31" s="17">
        <f>(B31-B30)*1000/(A31-A30)</f>
        <v>6600.600000000001</v>
      </c>
      <c r="J31" s="16">
        <f>(F31-J26)/(A31-A30)</f>
        <v>27.644733714285714</v>
      </c>
      <c r="K31" s="18">
        <f>J31</f>
        <v>27.644733714285714</v>
      </c>
    </row>
    <row r="32" spans="1:11" ht="12.75">
      <c r="A32" s="14">
        <v>135</v>
      </c>
      <c r="B32" s="16">
        <f>$B$24*A32*A32+$B$23*A32+$B$22</f>
        <v>1074.791</v>
      </c>
      <c r="C32" s="17">
        <f>B32*1000/A32</f>
        <v>7961.414814814815</v>
      </c>
      <c r="D32" s="14">
        <v>1</v>
      </c>
      <c r="E32" s="16">
        <f>(B32*$I$24*$I$22+D32*$I$23)/A32</f>
        <v>33.038128</v>
      </c>
      <c r="F32" s="17">
        <f>E32*A32</f>
        <v>4460.14728</v>
      </c>
      <c r="H32" s="17">
        <f>(B32-B31)*1000/(A32-A31)</f>
        <v>7005.599999999996</v>
      </c>
      <c r="J32" s="16">
        <f>(F32-F31)/(A32-A31)</f>
        <v>28.582848</v>
      </c>
      <c r="K32" s="18">
        <f>J32</f>
        <v>28.582848</v>
      </c>
    </row>
    <row r="33" spans="1:11" ht="12.75">
      <c r="A33" s="14">
        <v>270</v>
      </c>
      <c r="B33" s="16">
        <f>$B$24*A33*A33+$B$23*A33+$B$22</f>
        <v>2087.372</v>
      </c>
      <c r="C33" s="17">
        <f>B33*1000/A33</f>
        <v>7731.007407407406</v>
      </c>
      <c r="D33" s="14">
        <v>2</v>
      </c>
      <c r="E33" s="16">
        <f>(B33*$I$24*$I$22+D33*$I$23)/A33</f>
        <v>32.09806577777778</v>
      </c>
      <c r="F33" s="17">
        <f>E33*A33</f>
        <v>8666.47776</v>
      </c>
      <c r="H33" s="17">
        <f>(B33-B32)*1000/(A33-A32)</f>
        <v>7500.599999999999</v>
      </c>
      <c r="J33" s="16">
        <f>(F33-F32)/(A33-A32)</f>
        <v>31.158003555555553</v>
      </c>
      <c r="K33" s="18">
        <f>J33</f>
        <v>31.158003555555553</v>
      </c>
    </row>
    <row r="34" spans="1:11" ht="12.75">
      <c r="A34" s="14">
        <v>300</v>
      </c>
      <c r="B34" s="16">
        <f>$B$24*A34*A34+$B$23*A34+$B$22</f>
        <v>2327.24</v>
      </c>
      <c r="C34" s="17">
        <f>B34*1000/A34</f>
        <v>7757.466666666666</v>
      </c>
      <c r="D34" s="14">
        <v>8</v>
      </c>
      <c r="E34" s="16">
        <f>(B34*$I$24*$I$22+D34*$I$23)/A34</f>
        <v>33.650464</v>
      </c>
      <c r="F34" s="17">
        <f>E34*A34</f>
        <v>10095.1392</v>
      </c>
      <c r="H34" s="17">
        <f>(B34-B32)*1000/(A34-A32)</f>
        <v>7590.5999999999985</v>
      </c>
      <c r="J34" s="16">
        <f>(F34-F32)/(A34-A32)</f>
        <v>34.15146618181818</v>
      </c>
      <c r="K34" s="18">
        <f>J34</f>
        <v>34.15146618181818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0.7109375" style="0" customWidth="1"/>
    <col min="2" max="2" width="11.421875" style="0" customWidth="1"/>
    <col min="3" max="3" width="11.140625" style="0" customWidth="1"/>
    <col min="4" max="4" width="13.57421875" style="0" customWidth="1"/>
    <col min="5" max="5" width="10.8515625" style="0" customWidth="1"/>
    <col min="6" max="6" width="11.00390625" style="0" customWidth="1"/>
    <col min="7" max="7" width="7.8515625" style="0" customWidth="1"/>
    <col min="8" max="8" width="13.8515625" style="0" customWidth="1"/>
    <col min="9" max="9" width="9.8515625" style="0" customWidth="1"/>
  </cols>
  <sheetData>
    <row r="1" ht="18">
      <c r="A1" s="12" t="s">
        <v>40</v>
      </c>
    </row>
    <row r="3" spans="1:4" ht="12.75">
      <c r="A3" t="s">
        <v>1</v>
      </c>
      <c r="B3" t="s">
        <v>0</v>
      </c>
      <c r="C3" t="s">
        <v>4</v>
      </c>
      <c r="D3" t="s">
        <v>6</v>
      </c>
    </row>
    <row r="4" spans="1:4" ht="12.75">
      <c r="A4" t="s">
        <v>2</v>
      </c>
      <c r="B4" t="s">
        <v>3</v>
      </c>
      <c r="C4" t="s">
        <v>5</v>
      </c>
      <c r="D4" t="s">
        <v>5</v>
      </c>
    </row>
    <row r="5" spans="1:5" ht="12.75">
      <c r="A5">
        <v>0</v>
      </c>
      <c r="B5" s="2">
        <v>578.23</v>
      </c>
      <c r="E5" t="s">
        <v>10</v>
      </c>
    </row>
    <row r="6" spans="1:5" ht="12.75">
      <c r="A6">
        <v>105</v>
      </c>
      <c r="B6">
        <v>879.02</v>
      </c>
      <c r="C6" s="1">
        <f>B6*1000/A6</f>
        <v>8371.619047619048</v>
      </c>
      <c r="D6" s="1">
        <f>(B6-B5)*1000/(A6-A5)</f>
        <v>2864.666666666666</v>
      </c>
      <c r="E6" t="s">
        <v>41</v>
      </c>
    </row>
    <row r="7" spans="1:5" ht="12.75">
      <c r="A7">
        <v>135</v>
      </c>
      <c r="B7">
        <v>1054.57</v>
      </c>
      <c r="C7" s="1">
        <f>B7*1000/A7</f>
        <v>7811.62962962963</v>
      </c>
      <c r="D7" s="1">
        <f>(B7-B6)*1000/(A7-A6)</f>
        <v>5851.666666666665</v>
      </c>
      <c r="E7" t="s">
        <v>42</v>
      </c>
    </row>
    <row r="8" spans="1:5" ht="12.75">
      <c r="A8">
        <v>270</v>
      </c>
      <c r="B8">
        <v>2109.14</v>
      </c>
      <c r="C8" s="1">
        <f>B8*1000/A8</f>
        <v>7811.62962962963</v>
      </c>
      <c r="D8" s="1">
        <f>(B8-B7)*1000/(A8-A7)</f>
        <v>7811.62962962963</v>
      </c>
      <c r="E8" t="s">
        <v>43</v>
      </c>
    </row>
    <row r="9" spans="1:5" ht="12.75">
      <c r="A9">
        <v>300</v>
      </c>
      <c r="B9">
        <v>2361.81</v>
      </c>
      <c r="C9" s="1">
        <f>B9*1000/A9</f>
        <v>7872.7</v>
      </c>
      <c r="D9" s="1">
        <f>(B9-B8)*1000/(A9-A8)</f>
        <v>8422.333333333336</v>
      </c>
      <c r="E9" t="s">
        <v>45</v>
      </c>
    </row>
    <row r="10" spans="3:4" ht="12.75">
      <c r="C10" s="1"/>
      <c r="D10" s="1"/>
    </row>
    <row r="11" ht="12.75">
      <c r="A11" t="s">
        <v>11</v>
      </c>
    </row>
    <row r="22" spans="1:10" ht="12.75">
      <c r="A22" t="s">
        <v>13</v>
      </c>
      <c r="B22">
        <v>312.36</v>
      </c>
      <c r="C22" s="4" t="s">
        <v>14</v>
      </c>
      <c r="G22" s="5"/>
      <c r="H22" s="4" t="s">
        <v>15</v>
      </c>
      <c r="I22" s="6">
        <v>4</v>
      </c>
      <c r="J22" s="4" t="s">
        <v>16</v>
      </c>
    </row>
    <row r="23" spans="1:10" ht="12.75">
      <c r="A23" t="s">
        <v>17</v>
      </c>
      <c r="B23">
        <v>4.5164</v>
      </c>
      <c r="G23" s="7"/>
      <c r="H23" s="4" t="s">
        <v>18</v>
      </c>
      <c r="I23" s="6">
        <v>75</v>
      </c>
      <c r="J23" s="4" t="s">
        <v>38</v>
      </c>
    </row>
    <row r="24" spans="1:9" ht="12.75">
      <c r="A24" t="s">
        <v>19</v>
      </c>
      <c r="B24">
        <v>0.0078</v>
      </c>
      <c r="H24" s="4" t="s">
        <v>20</v>
      </c>
      <c r="I24" s="2">
        <v>1.02</v>
      </c>
    </row>
    <row r="26" spans="1:10" ht="12.75">
      <c r="A26" s="8" t="s">
        <v>21</v>
      </c>
      <c r="B26" s="8"/>
      <c r="C26" s="8"/>
      <c r="D26" s="8" t="s">
        <v>37</v>
      </c>
      <c r="E26" s="4"/>
      <c r="F26" s="3" t="s">
        <v>33</v>
      </c>
      <c r="H26" s="8" t="s">
        <v>22</v>
      </c>
      <c r="I26" s="9" t="s">
        <v>23</v>
      </c>
      <c r="J26" s="10">
        <f>B30*I24*I22</f>
        <v>1274.4288000000001</v>
      </c>
    </row>
    <row r="27" spans="1:10" ht="12.75">
      <c r="A27" s="8" t="s">
        <v>25</v>
      </c>
      <c r="B27" s="8" t="s">
        <v>0</v>
      </c>
      <c r="C27" s="8" t="s">
        <v>4</v>
      </c>
      <c r="D27" s="8" t="s">
        <v>36</v>
      </c>
      <c r="E27" s="8" t="s">
        <v>26</v>
      </c>
      <c r="F27" s="8" t="s">
        <v>34</v>
      </c>
      <c r="H27" s="8" t="s">
        <v>4</v>
      </c>
      <c r="J27" s="8" t="s">
        <v>27</v>
      </c>
    </row>
    <row r="28" spans="1:10" ht="12.75">
      <c r="A28" s="8" t="s">
        <v>28</v>
      </c>
      <c r="B28" s="8" t="s">
        <v>29</v>
      </c>
      <c r="C28" s="8" t="s">
        <v>30</v>
      </c>
      <c r="D28" s="8"/>
      <c r="E28" s="8" t="s">
        <v>31</v>
      </c>
      <c r="F28" s="8" t="s">
        <v>35</v>
      </c>
      <c r="H28" s="8" t="s">
        <v>30</v>
      </c>
      <c r="J28" s="8" t="s">
        <v>31</v>
      </c>
    </row>
    <row r="30" spans="1:6" ht="12.75">
      <c r="A30" s="14">
        <v>0</v>
      </c>
      <c r="B30" s="15">
        <v>312.36</v>
      </c>
      <c r="C30" s="14"/>
      <c r="D30" s="14"/>
      <c r="E30" s="14"/>
      <c r="F30" s="14"/>
    </row>
    <row r="31" spans="1:11" ht="12.75">
      <c r="A31" s="14">
        <v>105</v>
      </c>
      <c r="B31" s="16">
        <f>$B$24*A31*A31+$B$23*A31+$B$22</f>
        <v>872.577</v>
      </c>
      <c r="C31" s="17">
        <f>B31*1000/A31</f>
        <v>8310.257142857143</v>
      </c>
      <c r="D31" s="14">
        <v>1</v>
      </c>
      <c r="E31" s="16">
        <f>(B31*$I$24*$I$22+D31*$I$23)/A31</f>
        <v>34.62013485714286</v>
      </c>
      <c r="F31" s="17">
        <f>E31*A31</f>
        <v>3635.11416</v>
      </c>
      <c r="H31" s="17">
        <f>(B31-B30)*1000/(A31-A30)</f>
        <v>5335.4</v>
      </c>
      <c r="J31" s="16">
        <f>(F31-J26)/(A31-A30)</f>
        <v>22.482717714285712</v>
      </c>
      <c r="K31" s="18">
        <f>J31</f>
        <v>22.482717714285712</v>
      </c>
    </row>
    <row r="32" spans="1:11" ht="12.75">
      <c r="A32" s="14">
        <v>135</v>
      </c>
      <c r="B32" s="16">
        <f>$B$24*A32*A32+$B$23*A32+$B$22</f>
        <v>1064.2289999999998</v>
      </c>
      <c r="C32" s="17">
        <f>B32*1000/A32</f>
        <v>7883.177777777776</v>
      </c>
      <c r="D32" s="14">
        <v>1</v>
      </c>
      <c r="E32" s="16">
        <f>(B32*$I$24*$I$22+D32*$I$23)/A32</f>
        <v>32.71892088888888</v>
      </c>
      <c r="F32" s="17">
        <f>E32*A32</f>
        <v>4417.054319999999</v>
      </c>
      <c r="H32" s="17">
        <f>(B32-B31)*1000/(A32-A31)</f>
        <v>6388.399999999994</v>
      </c>
      <c r="J32" s="16">
        <f>(F32-F31)/(A32-A31)</f>
        <v>26.064671999999973</v>
      </c>
      <c r="K32" s="18">
        <f>J32</f>
        <v>26.064671999999973</v>
      </c>
    </row>
    <row r="33" spans="1:11" ht="12.75">
      <c r="A33" s="14">
        <v>270</v>
      </c>
      <c r="B33" s="16">
        <f>$B$24*A33*A33+$B$23*A33+$B$22</f>
        <v>2100.408</v>
      </c>
      <c r="C33" s="17">
        <f>B33*1000/A33</f>
        <v>7779.288888888889</v>
      </c>
      <c r="D33" s="14">
        <v>2</v>
      </c>
      <c r="E33" s="16">
        <f>(B33*$I$24*$I$22+D33*$I$23)/A33</f>
        <v>32.29505422222222</v>
      </c>
      <c r="F33" s="17">
        <f>E33*A33</f>
        <v>8719.664639999999</v>
      </c>
      <c r="H33" s="17">
        <f>(B33-B32)*1000/(A33-A32)</f>
        <v>7675.400000000001</v>
      </c>
      <c r="J33" s="16">
        <f>(F33-F32)/(A33-A32)</f>
        <v>31.871187555555554</v>
      </c>
      <c r="K33" s="18">
        <f>J33</f>
        <v>31.871187555555554</v>
      </c>
    </row>
    <row r="34" spans="1:11" ht="12.75">
      <c r="A34" s="14">
        <v>300</v>
      </c>
      <c r="B34" s="16">
        <f>$B$24*A34*A34+$B$23*A34+$B$22</f>
        <v>2369.28</v>
      </c>
      <c r="C34" s="17">
        <f>B34*1000/A34</f>
        <v>7897.6</v>
      </c>
      <c r="D34" s="14">
        <v>2</v>
      </c>
      <c r="E34" s="16">
        <f>(B34*$I$24*$I$22+D34*$I$23)/A34</f>
        <v>32.722208</v>
      </c>
      <c r="F34" s="17">
        <f>E34*A34</f>
        <v>9816.662400000001</v>
      </c>
      <c r="H34" s="17">
        <f>(B34-B32)*1000/(A34-A32)</f>
        <v>7909.400000000003</v>
      </c>
      <c r="J34" s="16">
        <f>(F34-F32)/(A34-A32)</f>
        <v>32.72489745454546</v>
      </c>
      <c r="K34" s="18">
        <f>J34</f>
        <v>32.72489745454546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10.7109375" style="0" customWidth="1"/>
    <col min="2" max="2" width="11.421875" style="0" customWidth="1"/>
    <col min="3" max="3" width="11.140625" style="0" customWidth="1"/>
    <col min="4" max="4" width="13.57421875" style="0" customWidth="1"/>
    <col min="5" max="5" width="10.8515625" style="0" customWidth="1"/>
    <col min="6" max="6" width="11.00390625" style="0" customWidth="1"/>
    <col min="7" max="7" width="7.8515625" style="0" customWidth="1"/>
    <col min="8" max="8" width="13.8515625" style="0" customWidth="1"/>
    <col min="9" max="9" width="9.8515625" style="0" customWidth="1"/>
  </cols>
  <sheetData>
    <row r="1" ht="18">
      <c r="A1" s="12" t="s">
        <v>40</v>
      </c>
    </row>
    <row r="3" spans="1:4" ht="12.75">
      <c r="A3" t="s">
        <v>1</v>
      </c>
      <c r="B3" t="s">
        <v>0</v>
      </c>
      <c r="C3" t="s">
        <v>4</v>
      </c>
      <c r="D3" t="s">
        <v>6</v>
      </c>
    </row>
    <row r="4" spans="1:4" ht="12.75">
      <c r="A4" t="s">
        <v>2</v>
      </c>
      <c r="B4" t="s">
        <v>3</v>
      </c>
      <c r="C4" t="s">
        <v>5</v>
      </c>
      <c r="D4" t="s">
        <v>5</v>
      </c>
    </row>
    <row r="5" spans="1:5" ht="12.75">
      <c r="A5">
        <v>0</v>
      </c>
      <c r="B5" s="2">
        <v>578.23</v>
      </c>
      <c r="E5" t="s">
        <v>10</v>
      </c>
    </row>
    <row r="6" spans="1:5" ht="12.75">
      <c r="A6">
        <v>105</v>
      </c>
      <c r="B6">
        <v>879.02</v>
      </c>
      <c r="C6" s="1">
        <f>B6*1000/A6</f>
        <v>8371.619047619048</v>
      </c>
      <c r="D6" s="1">
        <f>(B6-B5)*1000/(A6-A5)</f>
        <v>2864.666666666666</v>
      </c>
      <c r="E6" t="s">
        <v>41</v>
      </c>
    </row>
    <row r="7" spans="1:5" ht="12.75">
      <c r="A7">
        <v>135</v>
      </c>
      <c r="B7">
        <v>1054.57</v>
      </c>
      <c r="C7" s="1">
        <f>B7*1000/A7</f>
        <v>7811.62962962963</v>
      </c>
      <c r="D7" s="1">
        <f>(B7-B6)*1000/(A7-A6)</f>
        <v>5851.666666666665</v>
      </c>
      <c r="E7" t="s">
        <v>42</v>
      </c>
    </row>
    <row r="8" spans="1:5" ht="12.75">
      <c r="A8">
        <v>270</v>
      </c>
      <c r="B8">
        <v>2109.14</v>
      </c>
      <c r="C8" s="1">
        <f>B8*1000/A8</f>
        <v>7811.62962962963</v>
      </c>
      <c r="D8" s="1">
        <f>(B8-B7)*1000/(A8-A7)</f>
        <v>7811.62962962963</v>
      </c>
      <c r="E8" t="s">
        <v>43</v>
      </c>
    </row>
    <row r="9" spans="1:5" ht="12.75">
      <c r="A9">
        <v>284</v>
      </c>
      <c r="B9">
        <v>2181.94</v>
      </c>
      <c r="C9" s="1">
        <f>B9*1000/A9</f>
        <v>7682.887323943662</v>
      </c>
      <c r="D9" s="1">
        <f>(B9-B8)*1000/(A9-A8)</f>
        <v>5200.000000000013</v>
      </c>
      <c r="E9" t="s">
        <v>46</v>
      </c>
    </row>
    <row r="10" spans="3:4" ht="12.75">
      <c r="C10" s="1"/>
      <c r="D10" s="1"/>
    </row>
    <row r="11" ht="12.75">
      <c r="A11" t="s">
        <v>11</v>
      </c>
    </row>
    <row r="22" spans="1:10" ht="12.75">
      <c r="A22" t="s">
        <v>13</v>
      </c>
      <c r="B22">
        <v>265.05</v>
      </c>
      <c r="C22" s="4" t="s">
        <v>14</v>
      </c>
      <c r="G22" s="5"/>
      <c r="H22" s="4" t="s">
        <v>15</v>
      </c>
      <c r="I22" s="6">
        <v>4</v>
      </c>
      <c r="J22" s="4" t="s">
        <v>16</v>
      </c>
    </row>
    <row r="23" spans="1:10" ht="12.75">
      <c r="A23" t="s">
        <v>17</v>
      </c>
      <c r="B23">
        <v>5.1453</v>
      </c>
      <c r="G23" s="7"/>
      <c r="H23" s="4" t="s">
        <v>18</v>
      </c>
      <c r="I23" s="6">
        <v>75</v>
      </c>
      <c r="J23" s="4" t="s">
        <v>38</v>
      </c>
    </row>
    <row r="24" spans="1:9" ht="12.75">
      <c r="A24" t="s">
        <v>19</v>
      </c>
      <c r="B24">
        <v>0.0059</v>
      </c>
      <c r="H24" s="4" t="s">
        <v>20</v>
      </c>
      <c r="I24" s="2">
        <v>1.02</v>
      </c>
    </row>
    <row r="26" spans="1:10" ht="12.75">
      <c r="A26" s="8" t="s">
        <v>21</v>
      </c>
      <c r="B26" s="8"/>
      <c r="C26" s="8"/>
      <c r="D26" s="8" t="s">
        <v>37</v>
      </c>
      <c r="E26" s="4"/>
      <c r="F26" s="3" t="s">
        <v>33</v>
      </c>
      <c r="H26" s="8" t="s">
        <v>22</v>
      </c>
      <c r="I26" s="9" t="s">
        <v>23</v>
      </c>
      <c r="J26" s="10">
        <f>B30*I24*I22</f>
        <v>1081.404</v>
      </c>
    </row>
    <row r="27" spans="1:10" ht="12.75">
      <c r="A27" s="8" t="s">
        <v>25</v>
      </c>
      <c r="B27" s="8" t="s">
        <v>0</v>
      </c>
      <c r="C27" s="8" t="s">
        <v>4</v>
      </c>
      <c r="D27" s="8" t="s">
        <v>36</v>
      </c>
      <c r="E27" s="8" t="s">
        <v>26</v>
      </c>
      <c r="F27" s="8" t="s">
        <v>34</v>
      </c>
      <c r="H27" s="8" t="s">
        <v>4</v>
      </c>
      <c r="J27" s="8" t="s">
        <v>27</v>
      </c>
    </row>
    <row r="28" spans="1:10" ht="12.75">
      <c r="A28" s="8" t="s">
        <v>28</v>
      </c>
      <c r="B28" s="8" t="s">
        <v>29</v>
      </c>
      <c r="C28" s="8" t="s">
        <v>30</v>
      </c>
      <c r="D28" s="8"/>
      <c r="E28" s="8" t="s">
        <v>31</v>
      </c>
      <c r="F28" s="8" t="s">
        <v>35</v>
      </c>
      <c r="H28" s="8" t="s">
        <v>30</v>
      </c>
      <c r="J28" s="8" t="s">
        <v>31</v>
      </c>
    </row>
    <row r="30" spans="1:6" ht="12.75">
      <c r="A30" s="14">
        <v>0</v>
      </c>
      <c r="B30" s="15">
        <v>265.05</v>
      </c>
      <c r="C30" s="14"/>
      <c r="D30" s="14"/>
      <c r="E30" s="14"/>
      <c r="F30" s="14"/>
    </row>
    <row r="31" spans="1:11" ht="12.75">
      <c r="A31" s="14">
        <v>105</v>
      </c>
      <c r="B31" s="16">
        <f>$B$24*A31*A31+$B$23*A31+$B$22</f>
        <v>870.354</v>
      </c>
      <c r="C31" s="17">
        <f>B31*1000/A31</f>
        <v>8289.085714285715</v>
      </c>
      <c r="D31" s="14">
        <v>1</v>
      </c>
      <c r="E31" s="16">
        <f>(B31*$I$24*$I$22+D31*$I$23)/A31</f>
        <v>34.53375542857143</v>
      </c>
      <c r="F31" s="17">
        <f>E31*A31</f>
        <v>3626.0443200000004</v>
      </c>
      <c r="H31" s="17">
        <f>(B31-B30)*1000/(A31-A30)</f>
        <v>5764.800000000001</v>
      </c>
      <c r="J31" s="16">
        <f>(F31-J26)/(A31-A30)</f>
        <v>24.23466971428572</v>
      </c>
      <c r="K31" s="18">
        <f>J31</f>
        <v>24.23466971428572</v>
      </c>
    </row>
    <row r="32" spans="1:11" ht="12.75">
      <c r="A32" s="14">
        <v>135</v>
      </c>
      <c r="B32" s="16">
        <f>$B$24*A32*A32+$B$23*A32+$B$22</f>
        <v>1067.193</v>
      </c>
      <c r="C32" s="17">
        <f>B32*1000/A32</f>
        <v>7905.133333333333</v>
      </c>
      <c r="D32" s="14">
        <v>1</v>
      </c>
      <c r="E32" s="16">
        <f>(B32*$I$24*$I$22+D32*$I$23)/A32</f>
        <v>32.80849955555556</v>
      </c>
      <c r="F32" s="17">
        <f>E32*A32</f>
        <v>4429.14744</v>
      </c>
      <c r="H32" s="17">
        <f>(B32-B31)*1000/(A32-A31)</f>
        <v>6561.299999999998</v>
      </c>
      <c r="J32" s="16">
        <f>(F32-F31)/(A32-A31)</f>
        <v>26.77010399999998</v>
      </c>
      <c r="K32" s="18">
        <f>J32</f>
        <v>26.77010399999998</v>
      </c>
    </row>
    <row r="33" spans="1:11" ht="12.75">
      <c r="A33" s="14">
        <v>270</v>
      </c>
      <c r="B33" s="16">
        <f>$B$24*A33*A33+$B$23*A33+$B$22</f>
        <v>2084.391</v>
      </c>
      <c r="C33" s="17">
        <f>B33*1000/A33</f>
        <v>7719.966666666666</v>
      </c>
      <c r="D33" s="14">
        <v>2</v>
      </c>
      <c r="E33" s="16">
        <f>(B33*$I$24*$I$22+D33*$I$23)/A33</f>
        <v>32.05301955555556</v>
      </c>
      <c r="F33" s="17">
        <f>E33*A33</f>
        <v>8654.31528</v>
      </c>
      <c r="H33" s="17">
        <f>(B33-B32)*1000/(A33-A32)</f>
        <v>7534.800000000001</v>
      </c>
      <c r="J33" s="16">
        <f>(F33-F32)/(A33-A32)</f>
        <v>31.297539555555563</v>
      </c>
      <c r="K33" s="18">
        <f>J33</f>
        <v>31.297539555555563</v>
      </c>
    </row>
    <row r="34" spans="1:11" ht="12.75">
      <c r="A34" s="14">
        <v>284</v>
      </c>
      <c r="B34" s="16">
        <f>$B$24*A34*A34+$B$23*A34+$B$22</f>
        <v>2202.1856</v>
      </c>
      <c r="C34" s="17">
        <f>B34*1000/A34</f>
        <v>7754.174647887323</v>
      </c>
      <c r="D34" s="14">
        <v>2</v>
      </c>
      <c r="E34" s="16">
        <f>(B34*$I$24*$I$22+D34*$I$23)/A34</f>
        <v>32.165201577464785</v>
      </c>
      <c r="F34" s="17">
        <f>E34*A34</f>
        <v>9134.917248</v>
      </c>
      <c r="H34" s="17">
        <f>(B34-B32)*1000/(A34-A32)</f>
        <v>7617.399999999999</v>
      </c>
      <c r="J34" s="16">
        <f>(F34-F32)/(A34-A32)</f>
        <v>31.582347704697987</v>
      </c>
      <c r="K34" s="18">
        <f>J34</f>
        <v>31.582347704697987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hauskt</dc:creator>
  <cp:keywords/>
  <dc:description/>
  <cp:lastModifiedBy>hauskt</cp:lastModifiedBy>
  <cp:lastPrinted>2011-02-11T19:35:45Z</cp:lastPrinted>
  <dcterms:created xsi:type="dcterms:W3CDTF">2011-02-11T15:01:05Z</dcterms:created>
  <dcterms:modified xsi:type="dcterms:W3CDTF">2011-08-02T14:35:18Z</dcterms:modified>
  <cp:category/>
  <cp:version/>
  <cp:contentType/>
  <cp:contentStatus/>
</cp:coreProperties>
</file>